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bookViews>
    <workbookView xWindow="11625" yWindow="300" windowWidth="11580" windowHeight="6165" activeTab="5"/>
  </bookViews>
  <sheets>
    <sheet name="Deckblatt" sheetId="38" r:id="rId1"/>
    <sheet name="Erfolgsplan" sheetId="71" r:id="rId2"/>
    <sheet name="Vermögensplan" sheetId="48" r:id="rId3"/>
    <sheet name="Investitionsplan" sheetId="67" r:id="rId4"/>
    <sheet name="Differenzierung GBE" sheetId="72" r:id="rId5"/>
    <sheet name="Einzelansätze" sheetId="75" r:id="rId6"/>
  </sheets>
  <definedNames>
    <definedName name="_ftn1" localSheetId="5">Einzelansätze!$A$36</definedName>
    <definedName name="_ftn2" localSheetId="5">Einzelansätze!$A$37</definedName>
    <definedName name="_xlnm.Print_Area" localSheetId="4">'Differenzierung GBE'!$A$1:$M$36</definedName>
    <definedName name="Print_Area" localSheetId="0">Deckblatt!$A$1:$G$35</definedName>
    <definedName name="Print_Area" localSheetId="4">'Differenzierung GBE'!#REF!</definedName>
    <definedName name="Print_Area" localSheetId="1">Erfolgsplan!$B$1:$J$54</definedName>
    <definedName name="Print_Area" localSheetId="3">Investitionsplan!$A$1:$M$50</definedName>
    <definedName name="Print_Area" localSheetId="2">Vermögensplan!$B$1:$J$20</definedName>
  </definedNames>
  <calcPr calcId="145621"/>
</workbook>
</file>

<file path=xl/calcChain.xml><?xml version="1.0" encoding="utf-8"?>
<calcChain xmlns="http://schemas.openxmlformats.org/spreadsheetml/2006/main">
  <c r="I29" i="75" l="1"/>
  <c r="H29" i="75"/>
  <c r="I21" i="75"/>
  <c r="H21" i="75"/>
  <c r="H23" i="75" s="1"/>
  <c r="I14" i="75"/>
  <c r="H14" i="75"/>
  <c r="I23" i="75" l="1"/>
  <c r="H28" i="67"/>
  <c r="H29" i="67"/>
  <c r="G15" i="48" l="1"/>
  <c r="J15" i="48"/>
  <c r="I15" i="48"/>
  <c r="H15" i="48"/>
  <c r="E15" i="48" l="1"/>
  <c r="F28" i="67" l="1"/>
  <c r="G18" i="67"/>
  <c r="H18" i="67"/>
  <c r="G28" i="67" l="1"/>
  <c r="F18" i="67"/>
  <c r="M35" i="67"/>
  <c r="M51" i="67" s="1"/>
  <c r="L35" i="67"/>
  <c r="L51" i="67" s="1"/>
  <c r="K35" i="67"/>
  <c r="K51" i="67" s="1"/>
  <c r="J35" i="67"/>
  <c r="J51" i="67" s="1"/>
  <c r="I35" i="67"/>
  <c r="I51" i="67" s="1"/>
  <c r="H35" i="67"/>
  <c r="H51" i="67" s="1"/>
  <c r="F35" i="67"/>
  <c r="F51" i="67" s="1"/>
  <c r="G35" i="67" l="1"/>
  <c r="G51" i="67" s="1"/>
  <c r="D15" i="48" l="1"/>
  <c r="J19" i="48" l="1"/>
  <c r="I19" i="48"/>
  <c r="H19" i="48"/>
  <c r="G19" i="48"/>
  <c r="F19" i="48"/>
  <c r="E19" i="48"/>
  <c r="D19" i="48"/>
  <c r="J13" i="48"/>
  <c r="I13" i="48"/>
  <c r="H13" i="48"/>
  <c r="G13" i="48"/>
  <c r="F13" i="48"/>
  <c r="E13" i="48"/>
  <c r="D13" i="48"/>
  <c r="C13" i="48" l="1"/>
  <c r="C19" i="48"/>
  <c r="D18" i="71" l="1"/>
  <c r="E18" i="71"/>
  <c r="F18" i="71"/>
  <c r="G18" i="71"/>
  <c r="H18" i="71"/>
  <c r="I18" i="71"/>
  <c r="J18" i="71"/>
  <c r="C18" i="71"/>
  <c r="C29" i="75" l="1"/>
  <c r="D29" i="75"/>
  <c r="E29" i="75"/>
  <c r="F29" i="75"/>
  <c r="C21" i="75"/>
  <c r="D21" i="75"/>
  <c r="E21" i="75"/>
  <c r="F21" i="75"/>
  <c r="C14" i="75"/>
  <c r="D14" i="75"/>
  <c r="E14" i="75"/>
  <c r="F14" i="75"/>
  <c r="E23" i="75" l="1"/>
  <c r="C23" i="75"/>
  <c r="D23" i="75"/>
  <c r="F23" i="75"/>
  <c r="J29" i="75"/>
  <c r="G29" i="75"/>
  <c r="J21" i="75"/>
  <c r="G21" i="75"/>
  <c r="J14" i="75"/>
  <c r="G14" i="75"/>
  <c r="G23" i="75" l="1"/>
  <c r="J23" i="75"/>
  <c r="D23" i="71" l="1"/>
  <c r="E23" i="71"/>
  <c r="F23" i="71"/>
  <c r="G23" i="71"/>
  <c r="H23" i="71"/>
  <c r="I23" i="71"/>
  <c r="J23" i="71"/>
  <c r="C23" i="71"/>
  <c r="D27" i="71" l="1"/>
  <c r="E27" i="71"/>
  <c r="F27" i="71"/>
  <c r="G27" i="71"/>
  <c r="H27" i="71"/>
  <c r="I27" i="71"/>
  <c r="J27" i="71"/>
  <c r="C27" i="71"/>
  <c r="E11" i="48" l="1"/>
  <c r="E11" i="71"/>
  <c r="E19" i="71" s="1"/>
  <c r="E24" i="71" l="1"/>
  <c r="E30" i="71" s="1"/>
  <c r="E35" i="71" s="1"/>
  <c r="E12" i="48" s="1"/>
  <c r="E20" i="48" s="1"/>
  <c r="D11" i="48"/>
  <c r="C11" i="71"/>
  <c r="C19" i="71" s="1"/>
  <c r="C24" i="71" l="1"/>
  <c r="C30" i="71" s="1"/>
  <c r="C35" i="71" s="1"/>
  <c r="C12" i="48" s="1"/>
  <c r="C20" i="48" s="1"/>
  <c r="F11" i="71" l="1"/>
  <c r="F19" i="71" s="1"/>
  <c r="G11" i="71"/>
  <c r="G19" i="71" s="1"/>
  <c r="H11" i="71"/>
  <c r="H19" i="71" s="1"/>
  <c r="I11" i="71"/>
  <c r="I19" i="71" s="1"/>
  <c r="J11" i="71"/>
  <c r="J19" i="71" s="1"/>
  <c r="D11" i="71"/>
  <c r="D19" i="71" s="1"/>
  <c r="F11" i="48" l="1"/>
  <c r="G11" i="48"/>
  <c r="H11" i="48"/>
  <c r="I11" i="48"/>
  <c r="J11" i="48"/>
  <c r="C11" i="48"/>
  <c r="G24" i="71" l="1"/>
  <c r="G30" i="71" s="1"/>
  <c r="G35" i="71" s="1"/>
  <c r="G12" i="48" s="1"/>
  <c r="G20" i="48" s="1"/>
  <c r="H24" i="71" l="1"/>
  <c r="H30" i="71" s="1"/>
  <c r="H35" i="71" s="1"/>
  <c r="H12" i="48" s="1"/>
  <c r="H20" i="48" s="1"/>
  <c r="J24" i="71"/>
  <c r="J30" i="71" s="1"/>
  <c r="J35" i="71" s="1"/>
  <c r="J12" i="48" s="1"/>
  <c r="J20" i="48" s="1"/>
  <c r="F24" i="71"/>
  <c r="F30" i="71" s="1"/>
  <c r="F35" i="71" s="1"/>
  <c r="F12" i="48" s="1"/>
  <c r="F20" i="48" s="1"/>
  <c r="D24" i="71"/>
  <c r="D30" i="71" s="1"/>
  <c r="D35" i="71" s="1"/>
  <c r="D12" i="48" s="1"/>
  <c r="D20" i="48" s="1"/>
  <c r="I24" i="71"/>
  <c r="I30" i="71" s="1"/>
  <c r="I35" i="71" s="1"/>
  <c r="I12" i="48" s="1"/>
  <c r="I20" i="48" s="1"/>
</calcChain>
</file>

<file path=xl/sharedStrings.xml><?xml version="1.0" encoding="utf-8"?>
<sst xmlns="http://schemas.openxmlformats.org/spreadsheetml/2006/main" count="208" uniqueCount="149">
  <si>
    <t>Betriebsergebnis</t>
  </si>
  <si>
    <t>Zinsaufwand</t>
  </si>
  <si>
    <t>Zinserträge</t>
  </si>
  <si>
    <t>Beteiligungsergebnis</t>
  </si>
  <si>
    <t>Finanzergebnis</t>
  </si>
  <si>
    <t>Inhaltsübersicht</t>
  </si>
  <si>
    <t>bezogene Leistungen</t>
  </si>
  <si>
    <t>1. Erfolgsplan</t>
  </si>
  <si>
    <t>2. Vermögensplan</t>
  </si>
  <si>
    <t>Planungszeitraum:</t>
  </si>
  <si>
    <t>Bestandsveränderung</t>
  </si>
  <si>
    <t>sonstiger betrieblicher Aufwand</t>
  </si>
  <si>
    <t>Summe Aufwand</t>
  </si>
  <si>
    <t>Ergeb. d. gewöhnl. Geschäftstätigkeit</t>
  </si>
  <si>
    <t>Ergebnis nach Steuern</t>
  </si>
  <si>
    <t>Bezeichnung</t>
  </si>
  <si>
    <t>zuständiges Fachressort:</t>
  </si>
  <si>
    <t>lfd. Nr.</t>
  </si>
  <si>
    <t>Projekte</t>
  </si>
  <si>
    <t>Anteil Drittmittel</t>
  </si>
  <si>
    <t>in %</t>
  </si>
  <si>
    <t>Immaterielle Wirtschaftsgüter</t>
  </si>
  <si>
    <t>...</t>
  </si>
  <si>
    <t>Summe immaterielle Wirtschaftsgüter</t>
  </si>
  <si>
    <t>Unbebaute und bebaute Grundstücke</t>
  </si>
  <si>
    <t>Summe unbebaute und bebaute Grundstücke</t>
  </si>
  <si>
    <t>Maschinen und technische Anlagen</t>
  </si>
  <si>
    <t>Summe Maschinen und technische Anlagen</t>
  </si>
  <si>
    <t>Andere Anlagen, Betriebs- und Geschäftsausstattung</t>
  </si>
  <si>
    <t>Summe Betriebs- und Geschäftsausstattung</t>
  </si>
  <si>
    <t>Finanzanlagen / Beteiligungen</t>
  </si>
  <si>
    <t>Summe Finanzanlagen / Beteiligungen</t>
  </si>
  <si>
    <t>Summe Investitionen</t>
  </si>
  <si>
    <t>Gesamtleistung</t>
  </si>
  <si>
    <t>Abschreibungen</t>
  </si>
  <si>
    <t>a.o. Ergebnis</t>
  </si>
  <si>
    <t>Finanzplan</t>
  </si>
  <si>
    <t>Wirtschaftsplan</t>
  </si>
  <si>
    <t>Wirtschaftsplan für das</t>
  </si>
  <si>
    <t>Restbuchwerte Anlangenabgänge</t>
  </si>
  <si>
    <t>Entnahme von Eigenmitteln</t>
  </si>
  <si>
    <t>Erhaltene Drittmittel</t>
  </si>
  <si>
    <t>Zuführungen aus dem Haushalt</t>
  </si>
  <si>
    <t>Summe Mittelherkunft</t>
  </si>
  <si>
    <t>Summe Mittelbedarf</t>
  </si>
  <si>
    <t>Investitionen</t>
  </si>
  <si>
    <t>Mittelverwendung Umlaufvermögen</t>
  </si>
  <si>
    <t>Zuführungen von Rücklagen</t>
  </si>
  <si>
    <t>Kredittilgung</t>
  </si>
  <si>
    <t>Abführung an den Haushalt</t>
  </si>
  <si>
    <t>Sonst. Sondervermögen:</t>
  </si>
  <si>
    <t>Kreditaufnahme</t>
  </si>
  <si>
    <r>
      <t>Summe übrige Investitionen unter 250 T€</t>
    </r>
    <r>
      <rPr>
        <b/>
        <sz val="10"/>
        <rFont val="TondoKB"/>
      </rPr>
      <t xml:space="preserve">  </t>
    </r>
  </si>
  <si>
    <t>Genehmigung durch Beschluss des Sonder-vermögensaus-schusses vom (TT.MM.JJ)</t>
  </si>
  <si>
    <t>a.o. Erträge</t>
  </si>
  <si>
    <t>a. o. Aufwand</t>
  </si>
  <si>
    <t xml:space="preserve">Steuern vom Eink. und Ertrag </t>
  </si>
  <si>
    <t>sonstige Steuern</t>
  </si>
  <si>
    <t>davon Geschäftsbesorgungsentgelte</t>
  </si>
  <si>
    <t>3. Investitionsplan</t>
  </si>
  <si>
    <t>6a</t>
  </si>
  <si>
    <t>Entgeltzahlungen aus dem Sondervermögen</t>
  </si>
  <si>
    <t>lfd. Vertrag</t>
  </si>
  <si>
    <t>Vertragsinhalt</t>
  </si>
  <si>
    <t>Entgelt</t>
  </si>
  <si>
    <t>4. Differenzierung der Geschäftsbesorgungsentgelte</t>
  </si>
  <si>
    <t>sonstige Erträge</t>
  </si>
  <si>
    <t>8a</t>
  </si>
  <si>
    <t>Haushaltsstelle</t>
  </si>
  <si>
    <t>1. Zuführungen aus dem HH¹ bzw. Forderungen an den Haushalt²</t>
  </si>
  <si>
    <t>Zwischensumme:</t>
  </si>
  <si>
    <t>2. Sonstige Zuführungen</t>
  </si>
  <si>
    <t>Summe Zuführungen:</t>
  </si>
  <si>
    <t>3. Zahlungen an den Haushalt</t>
  </si>
  <si>
    <t>Summe Abführungen:</t>
  </si>
  <si>
    <t>5. Einzelansätze zu Zahlungen und Forderungen an den Haushalt</t>
  </si>
  <si>
    <t>Ist</t>
  </si>
  <si>
    <t>Prognose</t>
  </si>
  <si>
    <t>Planung</t>
  </si>
  <si>
    <t>Planjahr</t>
  </si>
  <si>
    <t>Plan</t>
  </si>
  <si>
    <t>Sondervermögen/ Zahlungspflichtiger/ 
HH-Stelle</t>
  </si>
  <si>
    <t>Geschäftsbesorger/ Zahlungsempfänger</t>
  </si>
  <si>
    <t>Planungsgrößen</t>
  </si>
  <si>
    <t>¹    betrifft die Jahre [Vorvorjahr] und [Vorjahr].</t>
  </si>
  <si>
    <t>²    betrifft die Jahre [lfd. Jahr] bis [Planjahr 2].</t>
  </si>
  <si>
    <t>Roh-, Hilfs- und Betriebsstoffe/bezogene Waren</t>
  </si>
  <si>
    <t>Umsatzerlöse</t>
  </si>
  <si>
    <t>Jahresüberschuss/Jahresfehlbetrag</t>
  </si>
  <si>
    <t>Saldo sonst. nicht liquiditätsw. Aufwendungen/Erträge</t>
  </si>
  <si>
    <t>4. Differenzierung der Geschäftsbesorgungsentgelte für die sonstigen Sondervermögen</t>
  </si>
  <si>
    <t>Zweckbestimmung/Zahlungsgrund</t>
  </si>
  <si>
    <t>Jahre 2018 bis 2021</t>
  </si>
  <si>
    <t>Senatorin für Finanzen</t>
  </si>
  <si>
    <t>Sonstiges Sondervermögen Immobilien und Technik des Landes Bremen</t>
  </si>
  <si>
    <t>Minderung des Dotationskapitals durch Abschreibung etc.</t>
  </si>
  <si>
    <t>Minderung des Dotationskapitals durch Buchwertabgänge</t>
  </si>
  <si>
    <t>Sonderposten für Bauunterhaltung</t>
  </si>
  <si>
    <t>Eigenkapitalverzinsung</t>
  </si>
  <si>
    <t>Jahresvortrag</t>
  </si>
  <si>
    <t>vorl. Ist</t>
  </si>
  <si>
    <t>SVIT</t>
  </si>
  <si>
    <t>IB AöR</t>
  </si>
  <si>
    <t>kaufmännische Mietverwaltung</t>
  </si>
  <si>
    <t>2,4 % v. Mietvolumen</t>
  </si>
  <si>
    <t>kaufmännische Eigentümerleistung</t>
  </si>
  <si>
    <t>Finanzbuchhaltung</t>
  </si>
  <si>
    <t>auf Std.-Basis</t>
  </si>
  <si>
    <t>Steuerung Bauunterhaltung</t>
  </si>
  <si>
    <t>techn. Betriebsführung incl. Wartung</t>
  </si>
  <si>
    <t>pauschal</t>
  </si>
  <si>
    <t>Honorare BU I</t>
  </si>
  <si>
    <t>25 % Bauvolumen</t>
  </si>
  <si>
    <t>Honorare BU II</t>
  </si>
  <si>
    <t>nach HOAI</t>
  </si>
  <si>
    <t>Sonstiges</t>
  </si>
  <si>
    <t>lt. Preisliste</t>
  </si>
  <si>
    <t>2,9 % Bauvolumen</t>
  </si>
  <si>
    <t>Festbetrag</t>
  </si>
  <si>
    <t>Aus Sicht des Sondervermögens werden Rechnungen bzw. Mittelabrufe für Bauprojekte an die Ressorts gestellt. Aus welchen Haushaltsstellen die Zahlungen erfolgen und wie hoch die jeweilige Veranschlagung ist, ist dem Sondervermögen nicht bekannt. Die Verantwortung für die Haushaltsstellen liegt bei den Ressorts.</t>
  </si>
  <si>
    <t>0988.884 20-0</t>
  </si>
  <si>
    <t>Bauinvestitionen (Sanierungsprogramm)</t>
  </si>
  <si>
    <t>0988.161 10-1</t>
  </si>
  <si>
    <t>Anmerkung: Es sind die aufwandsrelevanten Positionen aus der Gewinn- und Verlustrechnung dargestellt.</t>
  </si>
  <si>
    <t>2.1. Sanierungsmaßnahmen</t>
  </si>
  <si>
    <t>JVA Bremen Dachsanierung Werkhof</t>
  </si>
  <si>
    <t>JVA Bremerhaven Dachsanierung</t>
  </si>
  <si>
    <t>JVA Bremen Haus 1+2+Mittelbau</t>
  </si>
  <si>
    <t>div. JVA Sanierungen</t>
  </si>
  <si>
    <t>div. Sanierungen</t>
  </si>
  <si>
    <t>2.2. Nutzerspezifische Maßnahmen</t>
  </si>
  <si>
    <t>JVA Bremen 1. BA+Freigänger</t>
  </si>
  <si>
    <t>JVA Bremen Personennotrufanlage</t>
  </si>
  <si>
    <t>JVA Bremen Leitungen+Heizzentrale</t>
  </si>
  <si>
    <t>div. JVA Umbauten</t>
  </si>
  <si>
    <t>div. Umbauten</t>
  </si>
  <si>
    <t>JVA Bremen Werkhof Lüftung+Wärmeversorgung</t>
  </si>
  <si>
    <t>JVA Bremen Offener Vollzug und Frauenvollzug</t>
  </si>
  <si>
    <t>Anmerkung: Die Darstellung ist an die Neuerungen des BilRUG angepasst worden.</t>
  </si>
  <si>
    <t>z. B. BKF (mit HH-Stelle)</t>
  </si>
  <si>
    <t>z. B. GA-Förderung (mit HH-Stelle)</t>
  </si>
  <si>
    <t>z. B. EFRE (mit HH-Stelle)</t>
  </si>
  <si>
    <t>Die Planung zu 2.2 basiert auf den Angaben der Nutzer.</t>
  </si>
  <si>
    <t>Liquiditätsrückführung</t>
  </si>
  <si>
    <t>die jedoch nicht ergebnisrelevant für das Sondervermögen sind.</t>
  </si>
  <si>
    <t>Hinweis: Die Zahlungen sind synchron im SV und im Kernhaushalt abzubilden. Das Sondervermögen wird betriebswirtschaftlich geführt, aus diesem Grund kann es zu Abweichungen kommen,</t>
  </si>
  <si>
    <t>0988.884 16-2</t>
  </si>
  <si>
    <t>Sanierung JVA Anstaltsgebäude 1+2</t>
  </si>
  <si>
    <t>(2.000)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</si>
</sst>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0"/>
      <name val="Arial"/>
    </font>
    <font>
      <sz val="10"/>
      <name val="Arial"/>
      <family val="2"/>
    </font>
    <font>
      <b/>
      <sz val="10"/>
      <name val="Arial"/>
      <family val="2"/>
    </font>
    <font>
      <sz val="10"/>
      <name val="Arial"/>
      <family val="2"/>
    </font>
    <font>
      <b/>
      <sz val="10"/>
      <name val="Univers"/>
      <family val="2"/>
    </font>
    <font>
      <b/>
      <sz val="11"/>
      <name val="Univers"/>
      <family val="2"/>
    </font>
    <font>
      <b/>
      <sz val="12"/>
      <name val="Univers"/>
      <family val="2"/>
    </font>
    <font>
      <b/>
      <sz val="8"/>
      <name val="Univers"/>
      <family val="2"/>
    </font>
    <font>
      <b/>
      <sz val="9"/>
      <name val="Univers"/>
      <family val="2"/>
    </font>
    <font>
      <sz val="11"/>
      <name val="Frutiger 55 Roman"/>
    </font>
    <font>
      <sz val="10"/>
      <name val="Univers"/>
      <family val="2"/>
    </font>
    <font>
      <sz val="11"/>
      <name val="Univers"/>
      <family val="2"/>
    </font>
    <font>
      <sz val="12"/>
      <name val="Univers"/>
      <family val="2"/>
    </font>
    <font>
      <sz val="8"/>
      <name val="Univers"/>
      <family val="2"/>
    </font>
    <font>
      <sz val="9"/>
      <name val="Univers"/>
      <family val="2"/>
    </font>
    <font>
      <b/>
      <sz val="14"/>
      <name val="Arial"/>
      <family val="2"/>
    </font>
    <font>
      <b/>
      <sz val="12"/>
      <name val="Arial"/>
      <family val="2"/>
    </font>
    <font>
      <sz val="11"/>
      <name val="Arial"/>
      <family val="2"/>
    </font>
    <font>
      <sz val="11"/>
      <name val="Arial"/>
      <family val="2"/>
    </font>
    <font>
      <b/>
      <sz val="11"/>
      <name val="Arial"/>
      <family val="2"/>
    </font>
    <font>
      <i/>
      <sz val="10"/>
      <name val="Arial"/>
      <family val="2"/>
    </font>
    <font>
      <b/>
      <sz val="16"/>
      <name val="Arial"/>
      <family val="2"/>
    </font>
    <font>
      <sz val="16"/>
      <name val="Arial"/>
      <family val="2"/>
    </font>
    <font>
      <sz val="10"/>
      <name val="Frutiger 55 Roman"/>
    </font>
    <font>
      <b/>
      <i/>
      <sz val="10"/>
      <name val="Arial"/>
      <family val="2"/>
    </font>
    <font>
      <vertAlign val="superscript"/>
      <sz val="8"/>
      <name val="Arial"/>
      <family val="2"/>
    </font>
    <font>
      <b/>
      <sz val="10"/>
      <name val="TondoKB"/>
    </font>
    <font>
      <sz val="10"/>
      <name val="TondoKB"/>
    </font>
    <font>
      <b/>
      <sz val="14"/>
      <name val="TondoKB"/>
    </font>
    <font>
      <b/>
      <u/>
      <sz val="10"/>
      <name val="TondoKB"/>
    </font>
    <font>
      <sz val="10"/>
      <name val="Arial"/>
      <family val="2"/>
    </font>
    <font>
      <sz val="9"/>
      <name val="Arial"/>
      <family val="2"/>
    </font>
    <font>
      <sz val="11"/>
      <color theme="1"/>
      <name val="Calibri"/>
      <family val="2"/>
      <scheme val="minor"/>
    </font>
    <font>
      <sz val="11"/>
      <color theme="1"/>
      <name val="TondoKB"/>
    </font>
    <font>
      <sz val="11"/>
      <name val="TondoKB"/>
    </font>
    <font>
      <sz val="10"/>
      <color theme="1"/>
      <name val="TondoKB"/>
    </font>
    <font>
      <b/>
      <sz val="10"/>
      <color theme="1"/>
      <name val="TondoKB"/>
    </font>
    <font>
      <sz val="11"/>
      <color rgb="FFFF0000"/>
      <name val="Frutiger 55 Roman"/>
    </font>
    <font>
      <sz val="10"/>
      <color rgb="FFFF0000"/>
      <name val="Arial"/>
      <family val="2"/>
    </font>
  </fonts>
  <fills count="7">
    <fill>
      <patternFill patternType="none"/>
    </fill>
    <fill>
      <patternFill patternType="gray125"/>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hair">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s>
  <cellStyleXfs count="41">
    <xf numFmtId="0" fontId="0" fillId="0" borderId="0"/>
    <xf numFmtId="14" fontId="4" fillId="0" borderId="0" applyFill="0" applyBorder="0" applyProtection="0">
      <alignment horizontal="center" vertical="top" wrapText="1"/>
      <protection locked="0"/>
    </xf>
    <xf numFmtId="14" fontId="5" fillId="0" borderId="0" applyFill="0" applyBorder="0" applyProtection="0">
      <alignment horizontal="center" vertical="top" wrapText="1"/>
      <protection locked="0"/>
    </xf>
    <xf numFmtId="14" fontId="6" fillId="0" borderId="0" applyFill="0" applyBorder="0" applyProtection="0">
      <alignment horizontal="center" vertical="top" wrapText="1"/>
      <protection locked="0"/>
    </xf>
    <xf numFmtId="14" fontId="7" fillId="0" borderId="0" applyFill="0" applyBorder="0" applyProtection="0">
      <alignment horizontal="center" vertical="top" wrapText="1"/>
      <protection locked="0"/>
    </xf>
    <xf numFmtId="14" fontId="8" fillId="0" borderId="0" applyFill="0" applyBorder="0" applyProtection="0">
      <alignment horizontal="center" vertical="top" wrapText="1"/>
      <protection locked="0"/>
    </xf>
    <xf numFmtId="0" fontId="9" fillId="0" borderId="0"/>
    <xf numFmtId="49" fontId="10" fillId="0" borderId="0" applyFill="0" applyBorder="0" applyProtection="0">
      <protection locked="0"/>
    </xf>
    <xf numFmtId="49" fontId="10" fillId="0" borderId="0" applyFill="0" applyBorder="0" applyProtection="0">
      <alignment wrapText="1"/>
      <protection locked="0"/>
    </xf>
    <xf numFmtId="49" fontId="11" fillId="0" borderId="0" applyFill="0" applyBorder="0" applyProtection="0">
      <protection locked="0"/>
    </xf>
    <xf numFmtId="49" fontId="11" fillId="0" borderId="0" applyFill="0" applyBorder="0" applyProtection="0">
      <alignment wrapText="1"/>
      <protection locked="0"/>
    </xf>
    <xf numFmtId="49" fontId="12" fillId="0" borderId="0" applyFill="0" applyBorder="0" applyProtection="0">
      <protection locked="0"/>
    </xf>
    <xf numFmtId="49" fontId="12" fillId="0" borderId="0" applyFill="0" applyBorder="0" applyProtection="0">
      <alignment wrapText="1"/>
      <protection locked="0"/>
    </xf>
    <xf numFmtId="49" fontId="13" fillId="0" borderId="0" applyFill="0" applyBorder="0" applyProtection="0">
      <protection locked="0"/>
    </xf>
    <xf numFmtId="49" fontId="13" fillId="0" borderId="0" applyFill="0" applyBorder="0" applyProtection="0">
      <alignment wrapText="1"/>
      <protection locked="0"/>
    </xf>
    <xf numFmtId="49" fontId="14" fillId="0" borderId="0" applyFill="0" applyBorder="0" applyProtection="0">
      <protection locked="0"/>
    </xf>
    <xf numFmtId="49" fontId="14" fillId="0" borderId="0" applyFill="0" applyBorder="0" applyProtection="0">
      <alignment wrapText="1"/>
      <protection locked="0"/>
    </xf>
    <xf numFmtId="49" fontId="4" fillId="0" borderId="0" applyFill="0" applyBorder="0" applyProtection="0">
      <alignment horizontal="center" vertical="top" wrapText="1"/>
      <protection locked="0"/>
    </xf>
    <xf numFmtId="49" fontId="5" fillId="0" borderId="0" applyFill="0" applyBorder="0" applyProtection="0">
      <alignment horizontal="center" vertical="top" wrapText="1"/>
      <protection locked="0"/>
    </xf>
    <xf numFmtId="49" fontId="6" fillId="0" borderId="0" applyFill="0" applyBorder="0" applyProtection="0">
      <alignment horizontal="center" vertical="top" wrapText="1"/>
      <protection locked="0"/>
    </xf>
    <xf numFmtId="49" fontId="7" fillId="0" borderId="0" applyFill="0" applyBorder="0" applyProtection="0">
      <alignment horizontal="center" vertical="top" wrapText="1"/>
      <protection locked="0"/>
    </xf>
    <xf numFmtId="49" fontId="8" fillId="0" borderId="0" applyFill="0" applyBorder="0" applyProtection="0">
      <alignment horizontal="center" vertical="top" wrapText="1"/>
      <protection locked="0"/>
    </xf>
    <xf numFmtId="3" fontId="10" fillId="0" borderId="0" applyFill="0" applyBorder="0" applyProtection="0">
      <protection locked="0"/>
    </xf>
    <xf numFmtId="3" fontId="11" fillId="0" borderId="0" applyFill="0" applyBorder="0" applyProtection="0">
      <protection locked="0"/>
    </xf>
    <xf numFmtId="3" fontId="12" fillId="0" borderId="0" applyFill="0" applyBorder="0" applyProtection="0">
      <protection locked="0"/>
    </xf>
    <xf numFmtId="3" fontId="13" fillId="0" borderId="0" applyFill="0" applyBorder="0" applyProtection="0">
      <protection locked="0"/>
    </xf>
    <xf numFmtId="3" fontId="14" fillId="0" borderId="0" applyFill="0" applyBorder="0" applyProtection="0">
      <protection locked="0"/>
    </xf>
    <xf numFmtId="164" fontId="10" fillId="0" borderId="0" applyFill="0" applyBorder="0" applyProtection="0">
      <protection locked="0"/>
    </xf>
    <xf numFmtId="164" fontId="11" fillId="0" borderId="0" applyFill="0" applyBorder="0" applyProtection="0">
      <protection locked="0"/>
    </xf>
    <xf numFmtId="164" fontId="12" fillId="0" borderId="0" applyFill="0" applyBorder="0" applyProtection="0">
      <protection locked="0"/>
    </xf>
    <xf numFmtId="164" fontId="13" fillId="0" borderId="0" applyFill="0" applyBorder="0" applyProtection="0">
      <protection locked="0"/>
    </xf>
    <xf numFmtId="164" fontId="14" fillId="0" borderId="0" applyFill="0" applyBorder="0" applyProtection="0">
      <protection locked="0"/>
    </xf>
    <xf numFmtId="4" fontId="10" fillId="0" borderId="0" applyFill="0" applyBorder="0" applyProtection="0">
      <protection locked="0"/>
    </xf>
    <xf numFmtId="4" fontId="11" fillId="0" borderId="0" applyFill="0" applyBorder="0" applyProtection="0">
      <protection locked="0"/>
    </xf>
    <xf numFmtId="4" fontId="12" fillId="0" borderId="0" applyFill="0" applyBorder="0" applyProtection="0">
      <protection locked="0"/>
    </xf>
    <xf numFmtId="4" fontId="13" fillId="0" borderId="0" applyFill="0" applyBorder="0" applyProtection="0">
      <protection locked="0"/>
    </xf>
    <xf numFmtId="4" fontId="14" fillId="0" borderId="0" applyFill="0" applyBorder="0" applyProtection="0">
      <protection locked="0"/>
    </xf>
    <xf numFmtId="0" fontId="1" fillId="0" borderId="0"/>
    <xf numFmtId="0" fontId="32" fillId="0" borderId="0"/>
    <xf numFmtId="0" fontId="1" fillId="0" borderId="0"/>
    <xf numFmtId="0" fontId="32" fillId="0" borderId="0"/>
  </cellStyleXfs>
  <cellXfs count="316">
    <xf numFmtId="0" fontId="0" fillId="0" borderId="0" xfId="0"/>
    <xf numFmtId="0" fontId="9" fillId="0" borderId="0" xfId="6"/>
    <xf numFmtId="0" fontId="9" fillId="0" borderId="0" xfId="6" applyAlignment="1">
      <alignment vertical="center"/>
    </xf>
    <xf numFmtId="0" fontId="2" fillId="0" borderId="0" xfId="0" applyFont="1" applyAlignment="1">
      <alignment horizontal="right"/>
    </xf>
    <xf numFmtId="0" fontId="3" fillId="0" borderId="0" xfId="0" applyFont="1" applyBorder="1" applyAlignment="1">
      <alignment horizontal="center" vertical="top"/>
    </xf>
    <xf numFmtId="0" fontId="15" fillId="0" borderId="0" xfId="0" applyFont="1" applyBorder="1" applyAlignment="1">
      <alignment horizontal="left" vertical="top"/>
    </xf>
    <xf numFmtId="0" fontId="0" fillId="0" borderId="0" xfId="0" applyAlignment="1">
      <alignment vertical="center"/>
    </xf>
    <xf numFmtId="0" fontId="18" fillId="0" borderId="0" xfId="0" applyFont="1"/>
    <xf numFmtId="3" fontId="1" fillId="0" borderId="0" xfId="0" applyNumberFormat="1" applyFont="1" applyBorder="1" applyProtection="1">
      <protection hidden="1"/>
    </xf>
    <xf numFmtId="3" fontId="1" fillId="0" borderId="0" xfId="0" applyNumberFormat="1" applyFont="1" applyBorder="1" applyProtection="1">
      <protection locked="0"/>
    </xf>
    <xf numFmtId="0" fontId="1" fillId="0" borderId="0" xfId="0" applyFont="1" applyBorder="1" applyAlignment="1" applyProtection="1">
      <alignment wrapText="1"/>
      <protection hidden="1"/>
    </xf>
    <xf numFmtId="3" fontId="1" fillId="0" borderId="0" xfId="0" applyNumberFormat="1" applyFont="1" applyProtection="1">
      <protection hidden="1"/>
    </xf>
    <xf numFmtId="0" fontId="2" fillId="0" borderId="0" xfId="6" applyFont="1"/>
    <xf numFmtId="0" fontId="17" fillId="0" borderId="0" xfId="6" applyFont="1"/>
    <xf numFmtId="0" fontId="3" fillId="0" borderId="0" xfId="6" applyFont="1"/>
    <xf numFmtId="0" fontId="22" fillId="0" borderId="4" xfId="6" applyFont="1" applyBorder="1"/>
    <xf numFmtId="0" fontId="21" fillId="0" borderId="5" xfId="6"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15" fillId="0" borderId="5" xfId="6" applyFont="1" applyBorder="1" applyAlignment="1">
      <alignment vertical="center"/>
    </xf>
    <xf numFmtId="0" fontId="22" fillId="0" borderId="0" xfId="6" applyFont="1" applyBorder="1"/>
    <xf numFmtId="0" fontId="21" fillId="0" borderId="5" xfId="6" applyFont="1" applyBorder="1" applyAlignment="1">
      <alignment vertical="top"/>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0" xfId="0" applyFont="1"/>
    <xf numFmtId="3" fontId="1" fillId="0" borderId="8" xfId="0" applyNumberFormat="1" applyFont="1" applyBorder="1" applyAlignment="1" applyProtection="1">
      <alignment wrapText="1"/>
      <protection hidden="1"/>
    </xf>
    <xf numFmtId="3" fontId="1" fillId="0" borderId="5" xfId="0" applyNumberFormat="1" applyFont="1" applyBorder="1" applyAlignment="1" applyProtection="1">
      <alignment wrapText="1"/>
      <protection hidden="1"/>
    </xf>
    <xf numFmtId="3" fontId="2" fillId="2" borderId="5" xfId="0" applyNumberFormat="1" applyFont="1" applyFill="1" applyBorder="1" applyAlignment="1" applyProtection="1">
      <alignment wrapText="1"/>
      <protection hidden="1"/>
    </xf>
    <xf numFmtId="3" fontId="2" fillId="2" borderId="9" xfId="0" applyNumberFormat="1" applyFont="1" applyFill="1" applyBorder="1" applyAlignment="1" applyProtection="1">
      <alignment wrapText="1"/>
      <protection hidden="1"/>
    </xf>
    <xf numFmtId="3" fontId="1" fillId="0" borderId="12" xfId="0" applyNumberFormat="1" applyFont="1" applyBorder="1" applyAlignment="1" applyProtection="1">
      <alignment wrapText="1"/>
      <protection hidden="1"/>
    </xf>
    <xf numFmtId="3" fontId="2" fillId="0" borderId="0" xfId="0" applyNumberFormat="1" applyFont="1" applyProtection="1">
      <protection hidden="1"/>
    </xf>
    <xf numFmtId="3" fontId="20" fillId="0" borderId="0" xfId="0" applyNumberFormat="1" applyFont="1" applyBorder="1" applyAlignment="1" applyProtection="1">
      <alignment wrapText="1"/>
      <protection hidden="1"/>
    </xf>
    <xf numFmtId="3" fontId="2" fillId="0" borderId="0" xfId="0" applyNumberFormat="1" applyFont="1" applyFill="1" applyBorder="1" applyProtection="1">
      <protection hidden="1"/>
    </xf>
    <xf numFmtId="3" fontId="1" fillId="0" borderId="0" xfId="0" applyNumberFormat="1" applyFont="1" applyFill="1" applyBorder="1" applyProtection="1">
      <protection locked="0"/>
    </xf>
    <xf numFmtId="0" fontId="23" fillId="0" borderId="5" xfId="6" applyFont="1" applyBorder="1"/>
    <xf numFmtId="0" fontId="2" fillId="3" borderId="11" xfId="0" applyFont="1" applyFill="1" applyBorder="1"/>
    <xf numFmtId="3" fontId="2" fillId="3" borderId="5" xfId="0" applyNumberFormat="1" applyFont="1" applyFill="1" applyBorder="1" applyAlignment="1" applyProtection="1">
      <alignment wrapText="1"/>
      <protection hidden="1"/>
    </xf>
    <xf numFmtId="0" fontId="15" fillId="0" borderId="5" xfId="6" applyFont="1" applyBorder="1" applyAlignment="1">
      <alignment horizontal="center" vertical="center"/>
    </xf>
    <xf numFmtId="0" fontId="15" fillId="0" borderId="0" xfId="6" applyFont="1" applyBorder="1" applyAlignment="1">
      <alignment horizontal="center" vertical="center"/>
    </xf>
    <xf numFmtId="3" fontId="2" fillId="2" borderId="14" xfId="0" applyNumberFormat="1" applyFont="1" applyFill="1" applyBorder="1" applyAlignment="1" applyProtection="1">
      <alignment wrapText="1"/>
      <protection hidden="1"/>
    </xf>
    <xf numFmtId="0" fontId="21" fillId="0" borderId="8" xfId="6" applyFont="1" applyBorder="1" applyAlignment="1">
      <alignment horizontal="center"/>
    </xf>
    <xf numFmtId="0" fontId="3" fillId="0" borderId="13" xfId="0" applyFont="1" applyBorder="1" applyAlignment="1">
      <alignment horizontal="center"/>
    </xf>
    <xf numFmtId="0" fontId="21" fillId="0" borderId="0" xfId="6" applyFont="1" applyBorder="1" applyAlignment="1">
      <alignment vertical="top"/>
    </xf>
    <xf numFmtId="0" fontId="21" fillId="0" borderId="9" xfId="6" applyFont="1" applyBorder="1" applyAlignment="1">
      <alignment vertical="top"/>
    </xf>
    <xf numFmtId="0" fontId="21" fillId="0" borderId="15" xfId="6" applyFont="1" applyBorder="1" applyAlignment="1">
      <alignment vertical="top"/>
    </xf>
    <xf numFmtId="0" fontId="21" fillId="0" borderId="5" xfId="6" applyFont="1" applyBorder="1" applyAlignment="1">
      <alignment horizontal="center" vertical="center"/>
    </xf>
    <xf numFmtId="0" fontId="21" fillId="0" borderId="0" xfId="6" applyFont="1" applyBorder="1" applyAlignment="1">
      <alignment horizontal="center" vertical="center"/>
    </xf>
    <xf numFmtId="0" fontId="21" fillId="0" borderId="4" xfId="6" applyFont="1" applyBorder="1" applyAlignment="1">
      <alignment horizontal="center" vertical="center"/>
    </xf>
    <xf numFmtId="3" fontId="24" fillId="0" borderId="0" xfId="0" applyNumberFormat="1" applyFont="1" applyProtection="1">
      <protection hidden="1"/>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10" xfId="0" applyFont="1" applyBorder="1" applyAlignment="1">
      <alignment horizontal="center" vertical="center"/>
    </xf>
    <xf numFmtId="0" fontId="27" fillId="0" borderId="1" xfId="0" applyFont="1" applyFill="1" applyBorder="1" applyAlignment="1">
      <alignment horizontal="center" vertical="center" wrapText="1"/>
    </xf>
    <xf numFmtId="0" fontId="27" fillId="2" borderId="1" xfId="0" applyFont="1" applyFill="1" applyBorder="1" applyAlignment="1">
      <alignment horizontal="left" vertical="center" wrapText="1"/>
    </xf>
    <xf numFmtId="0" fontId="27" fillId="0" borderId="2" xfId="0" applyFont="1" applyFill="1" applyBorder="1" applyAlignment="1">
      <alignment horizontal="center" vertical="top" wrapText="1"/>
    </xf>
    <xf numFmtId="38" fontId="27" fillId="0" borderId="2" xfId="0" applyNumberFormat="1" applyFont="1" applyBorder="1"/>
    <xf numFmtId="0" fontId="29" fillId="0" borderId="2" xfId="0" applyFont="1" applyBorder="1"/>
    <xf numFmtId="38" fontId="0" fillId="0" borderId="5" xfId="0" applyNumberFormat="1" applyBorder="1" applyAlignment="1">
      <alignment horizontal="left" wrapText="1"/>
    </xf>
    <xf numFmtId="38" fontId="0" fillId="5" borderId="2" xfId="0" applyNumberFormat="1" applyFill="1" applyBorder="1" applyAlignment="1">
      <alignment horizontal="left" wrapText="1"/>
    </xf>
    <xf numFmtId="38" fontId="0" fillId="0" borderId="2" xfId="0" applyNumberFormat="1" applyFill="1" applyBorder="1"/>
    <xf numFmtId="38" fontId="0" fillId="0" borderId="2" xfId="0" applyNumberFormat="1" applyBorder="1"/>
    <xf numFmtId="38" fontId="0" fillId="0" borderId="5" xfId="0" applyNumberFormat="1" applyBorder="1"/>
    <xf numFmtId="0" fontId="27" fillId="0" borderId="2" xfId="0" applyFont="1" applyBorder="1"/>
    <xf numFmtId="38" fontId="0" fillId="0" borderId="4" xfId="0" applyNumberFormat="1" applyFill="1" applyBorder="1" applyAlignment="1">
      <alignment horizontal="right"/>
    </xf>
    <xf numFmtId="38" fontId="0" fillId="0" borderId="4" xfId="0" applyNumberFormat="1" applyBorder="1"/>
    <xf numFmtId="0" fontId="27" fillId="3" borderId="2" xfId="0" applyFont="1" applyFill="1" applyBorder="1"/>
    <xf numFmtId="38" fontId="0" fillId="3" borderId="5" xfId="0" applyNumberFormat="1" applyFill="1" applyBorder="1" applyAlignment="1">
      <alignment horizontal="left" wrapText="1"/>
    </xf>
    <xf numFmtId="38" fontId="0" fillId="3" borderId="2" xfId="0" applyNumberFormat="1" applyFill="1" applyBorder="1" applyAlignment="1">
      <alignment horizontal="left" wrapText="1"/>
    </xf>
    <xf numFmtId="38" fontId="2" fillId="3" borderId="4" xfId="0" applyNumberFormat="1" applyFont="1" applyFill="1" applyBorder="1"/>
    <xf numFmtId="38" fontId="2" fillId="3" borderId="0" xfId="0" applyNumberFormat="1" applyFont="1" applyFill="1" applyBorder="1"/>
    <xf numFmtId="38" fontId="2" fillId="3" borderId="2" xfId="0" applyNumberFormat="1" applyFont="1" applyFill="1" applyBorder="1"/>
    <xf numFmtId="38" fontId="0" fillId="0" borderId="4" xfId="0" applyNumberFormat="1" applyFill="1" applyBorder="1"/>
    <xf numFmtId="49" fontId="27" fillId="0" borderId="2" xfId="0" applyNumberFormat="1" applyFont="1" applyBorder="1"/>
    <xf numFmtId="38" fontId="0" fillId="0" borderId="5" xfId="0" applyNumberFormat="1" applyBorder="1" applyAlignment="1">
      <alignment horizontal="left"/>
    </xf>
    <xf numFmtId="38" fontId="0" fillId="5" borderId="2" xfId="0" applyNumberFormat="1" applyFill="1" applyBorder="1" applyAlignment="1">
      <alignment horizontal="left"/>
    </xf>
    <xf numFmtId="38" fontId="0" fillId="0" borderId="2" xfId="0" applyNumberFormat="1" applyFill="1" applyBorder="1" applyAlignment="1">
      <alignment horizontal="right"/>
    </xf>
    <xf numFmtId="38" fontId="0" fillId="0" borderId="5" xfId="0" applyNumberFormat="1" applyFill="1" applyBorder="1"/>
    <xf numFmtId="38" fontId="27" fillId="0" borderId="5" xfId="0" applyNumberFormat="1" applyFont="1" applyFill="1" applyBorder="1"/>
    <xf numFmtId="0" fontId="27" fillId="3" borderId="5" xfId="0" applyFont="1" applyFill="1" applyBorder="1" applyAlignment="1"/>
    <xf numFmtId="38" fontId="0" fillId="3" borderId="4" xfId="0" applyNumberFormat="1" applyFill="1" applyBorder="1" applyAlignment="1">
      <alignment horizontal="left" wrapText="1"/>
    </xf>
    <xf numFmtId="38" fontId="2" fillId="3" borderId="5" xfId="0" applyNumberFormat="1" applyFont="1" applyFill="1" applyBorder="1"/>
    <xf numFmtId="0" fontId="27" fillId="0" borderId="5" xfId="0" applyFont="1" applyFill="1" applyBorder="1" applyAlignment="1"/>
    <xf numFmtId="38" fontId="0" fillId="0" borderId="2" xfId="0" applyNumberFormat="1" applyFill="1" applyBorder="1" applyAlignment="1">
      <alignment horizontal="left" wrapText="1"/>
    </xf>
    <xf numFmtId="38" fontId="0" fillId="5" borderId="4" xfId="0" applyNumberFormat="1" applyFill="1" applyBorder="1" applyAlignment="1">
      <alignment horizontal="left" wrapText="1"/>
    </xf>
    <xf numFmtId="38" fontId="2" fillId="0" borderId="2" xfId="0" applyNumberFormat="1" applyFont="1" applyFill="1" applyBorder="1"/>
    <xf numFmtId="38" fontId="2" fillId="0" borderId="0" xfId="0" applyNumberFormat="1" applyFont="1" applyFill="1" applyBorder="1"/>
    <xf numFmtId="38" fontId="2" fillId="0" borderId="5" xfId="0" applyNumberFormat="1" applyFont="1" applyFill="1" applyBorder="1"/>
    <xf numFmtId="0" fontId="0" fillId="0" borderId="0" xfId="0" applyFill="1"/>
    <xf numFmtId="38" fontId="27" fillId="0" borderId="2" xfId="0" applyNumberFormat="1" applyFont="1" applyFill="1" applyBorder="1"/>
    <xf numFmtId="0" fontId="29" fillId="0" borderId="2" xfId="0" applyFont="1" applyFill="1" applyBorder="1"/>
    <xf numFmtId="38" fontId="0" fillId="0" borderId="5" xfId="0" applyNumberFormat="1" applyFill="1" applyBorder="1" applyAlignment="1">
      <alignment horizontal="left" wrapText="1"/>
    </xf>
    <xf numFmtId="0" fontId="27" fillId="0" borderId="2" xfId="0" applyFont="1" applyFill="1" applyBorder="1"/>
    <xf numFmtId="38" fontId="27" fillId="0" borderId="2" xfId="0" applyNumberFormat="1" applyFont="1" applyFill="1" applyBorder="1" applyAlignment="1">
      <alignment vertical="top"/>
    </xf>
    <xf numFmtId="0" fontId="29" fillId="0" borderId="2" xfId="0" applyFont="1" applyFill="1" applyBorder="1" applyAlignment="1">
      <alignment vertical="top" wrapText="1"/>
    </xf>
    <xf numFmtId="38" fontId="0" fillId="3" borderId="5" xfId="0" applyNumberFormat="1" applyFill="1" applyBorder="1" applyAlignment="1">
      <alignment wrapText="1"/>
    </xf>
    <xf numFmtId="38" fontId="0" fillId="3" borderId="2" xfId="0" applyNumberFormat="1" applyFill="1" applyBorder="1" applyAlignment="1">
      <alignment wrapText="1"/>
    </xf>
    <xf numFmtId="0" fontId="29" fillId="0" borderId="2" xfId="0" applyFont="1" applyBorder="1" applyAlignment="1">
      <alignment wrapText="1"/>
    </xf>
    <xf numFmtId="38" fontId="0" fillId="0" borderId="0" xfId="0" applyNumberFormat="1" applyFill="1" applyBorder="1"/>
    <xf numFmtId="38" fontId="27" fillId="0" borderId="3" xfId="0" applyNumberFormat="1" applyFont="1" applyFill="1" applyBorder="1" applyAlignment="1">
      <alignment vertical="center"/>
    </xf>
    <xf numFmtId="38" fontId="3" fillId="0" borderId="5" xfId="0" applyNumberFormat="1" applyFont="1" applyBorder="1" applyAlignment="1">
      <alignment horizontal="left" wrapText="1"/>
    </xf>
    <xf numFmtId="38" fontId="3" fillId="0" borderId="5" xfId="0" applyNumberFormat="1" applyFont="1" applyFill="1" applyBorder="1" applyAlignment="1">
      <alignment horizontal="left" wrapText="1"/>
    </xf>
    <xf numFmtId="0" fontId="0" fillId="0" borderId="0" xfId="0" applyFill="1" applyAlignment="1"/>
    <xf numFmtId="38" fontId="0" fillId="0" borderId="3" xfId="0" applyNumberFormat="1" applyFill="1" applyBorder="1"/>
    <xf numFmtId="38" fontId="1" fillId="0" borderId="5" xfId="0" applyNumberFormat="1" applyFont="1" applyBorder="1" applyAlignment="1">
      <alignment horizontal="left" wrapText="1"/>
    </xf>
    <xf numFmtId="38" fontId="27" fillId="0" borderId="5" xfId="0" applyNumberFormat="1" applyFont="1" applyBorder="1"/>
    <xf numFmtId="0" fontId="27" fillId="3" borderId="5" xfId="0" applyFont="1" applyFill="1" applyBorder="1"/>
    <xf numFmtId="0" fontId="0" fillId="0" borderId="5" xfId="0" applyBorder="1"/>
    <xf numFmtId="0" fontId="1" fillId="0" borderId="5" xfId="0" applyFont="1" applyBorder="1"/>
    <xf numFmtId="0" fontId="25" fillId="0" borderId="0" xfId="0" applyFont="1"/>
    <xf numFmtId="0" fontId="16" fillId="0" borderId="0" xfId="6" applyFont="1"/>
    <xf numFmtId="3" fontId="16" fillId="0" borderId="0" xfId="0" applyNumberFormat="1" applyFont="1" applyBorder="1" applyAlignment="1" applyProtection="1">
      <alignment wrapText="1"/>
      <protection locked="0"/>
    </xf>
    <xf numFmtId="3" fontId="2" fillId="0" borderId="0" xfId="0" applyNumberFormat="1" applyFont="1" applyBorder="1" applyAlignment="1" applyProtection="1">
      <alignment horizontal="center" wrapText="1"/>
      <protection hidden="1"/>
    </xf>
    <xf numFmtId="0" fontId="1" fillId="0" borderId="5" xfId="0" applyFont="1" applyFill="1" applyBorder="1"/>
    <xf numFmtId="0" fontId="1" fillId="0" borderId="1" xfId="0" applyFont="1" applyBorder="1" applyAlignment="1">
      <alignment horizontal="center"/>
    </xf>
    <xf numFmtId="38" fontId="0" fillId="0" borderId="4" xfId="0" applyNumberFormat="1" applyFill="1" applyBorder="1" applyAlignment="1">
      <alignment horizontal="left" wrapText="1"/>
    </xf>
    <xf numFmtId="38" fontId="1" fillId="0" borderId="5" xfId="0" applyNumberFormat="1" applyFont="1" applyFill="1" applyBorder="1" applyAlignment="1">
      <alignment horizontal="left" wrapText="1"/>
    </xf>
    <xf numFmtId="3" fontId="20" fillId="0" borderId="5" xfId="0" applyNumberFormat="1" applyFont="1" applyBorder="1" applyAlignment="1" applyProtection="1">
      <alignment horizontal="left" wrapText="1" indent="1"/>
      <protection hidden="1"/>
    </xf>
    <xf numFmtId="3" fontId="1" fillId="0" borderId="1" xfId="0" applyNumberFormat="1" applyFont="1" applyBorder="1" applyAlignment="1" applyProtection="1">
      <alignment horizontal="center"/>
      <protection hidden="1"/>
    </xf>
    <xf numFmtId="3" fontId="1" fillId="0" borderId="2" xfId="0" applyNumberFormat="1" applyFont="1" applyBorder="1" applyAlignment="1" applyProtection="1">
      <alignment horizontal="center"/>
      <protection hidden="1"/>
    </xf>
    <xf numFmtId="3" fontId="1" fillId="0" borderId="3" xfId="0" applyNumberFormat="1" applyFont="1" applyBorder="1" applyAlignment="1" applyProtection="1">
      <alignment horizontal="center"/>
      <protection hidden="1"/>
    </xf>
    <xf numFmtId="0" fontId="0" fillId="0" borderId="2" xfId="0" applyBorder="1" applyAlignment="1">
      <alignment horizontal="center"/>
    </xf>
    <xf numFmtId="0" fontId="15" fillId="4" borderId="13" xfId="6" applyFont="1" applyFill="1" applyBorder="1" applyAlignment="1">
      <alignment horizontal="center"/>
    </xf>
    <xf numFmtId="0" fontId="3" fillId="2" borderId="5" xfId="6" applyFont="1" applyFill="1" applyBorder="1" applyAlignment="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38" fontId="27" fillId="0" borderId="2" xfId="0" applyNumberFormat="1" applyFont="1" applyBorder="1" applyAlignment="1">
      <alignment horizontal="right"/>
    </xf>
    <xf numFmtId="3" fontId="1" fillId="0" borderId="0" xfId="0" applyNumberFormat="1" applyFont="1" applyBorder="1" applyAlignment="1" applyProtection="1">
      <alignment wrapText="1"/>
      <protection hidden="1"/>
    </xf>
    <xf numFmtId="3" fontId="0" fillId="0" borderId="3" xfId="0" applyNumberFormat="1" applyBorder="1"/>
    <xf numFmtId="0" fontId="0" fillId="0" borderId="0" xfId="0" applyBorder="1"/>
    <xf numFmtId="3" fontId="16" fillId="0" borderId="12" xfId="0" applyNumberFormat="1" applyFont="1" applyBorder="1" applyAlignment="1" applyProtection="1">
      <alignment wrapText="1"/>
      <protection hidden="1"/>
    </xf>
    <xf numFmtId="3" fontId="16" fillId="0" borderId="16" xfId="0" applyNumberFormat="1" applyFont="1" applyBorder="1" applyAlignment="1" applyProtection="1">
      <alignment wrapText="1"/>
      <protection hidden="1"/>
    </xf>
    <xf numFmtId="3" fontId="1" fillId="0" borderId="13" xfId="0" applyNumberFormat="1" applyFont="1" applyBorder="1" applyAlignment="1" applyProtection="1">
      <alignment horizontal="center" wrapText="1"/>
      <protection hidden="1"/>
    </xf>
    <xf numFmtId="0" fontId="0" fillId="0" borderId="9" xfId="0" applyBorder="1"/>
    <xf numFmtId="2" fontId="1" fillId="6" borderId="2" xfId="0" applyNumberFormat="1" applyFont="1" applyFill="1" applyBorder="1" applyAlignment="1">
      <alignment horizontal="center" vertical="center" wrapText="1"/>
    </xf>
    <xf numFmtId="0" fontId="0" fillId="0" borderId="8" xfId="0" applyNumberFormat="1" applyBorder="1" applyAlignment="1">
      <alignment horizontal="left"/>
    </xf>
    <xf numFmtId="3" fontId="0" fillId="0" borderId="6" xfId="0" applyNumberFormat="1" applyBorder="1"/>
    <xf numFmtId="0" fontId="0" fillId="0" borderId="5" xfId="0" applyBorder="1" applyAlignment="1">
      <alignment horizontal="left"/>
    </xf>
    <xf numFmtId="3" fontId="0" fillId="0" borderId="4" xfId="0" applyNumberFormat="1" applyBorder="1"/>
    <xf numFmtId="3" fontId="0" fillId="0" borderId="10" xfId="0" applyNumberFormat="1" applyBorder="1"/>
    <xf numFmtId="3" fontId="0" fillId="0" borderId="8" xfId="0" applyNumberFormat="1" applyBorder="1"/>
    <xf numFmtId="3" fontId="0" fillId="0" borderId="5" xfId="0" applyNumberFormat="1" applyBorder="1"/>
    <xf numFmtId="3" fontId="0" fillId="0" borderId="9" xfId="0" applyNumberFormat="1" applyBorder="1"/>
    <xf numFmtId="3" fontId="0" fillId="0" borderId="1" xfId="0" applyNumberFormat="1" applyBorder="1"/>
    <xf numFmtId="3" fontId="0" fillId="0" borderId="2" xfId="0" applyNumberFormat="1" applyBorder="1"/>
    <xf numFmtId="3" fontId="30" fillId="0" borderId="5" xfId="0" applyNumberFormat="1" applyFont="1" applyBorder="1" applyAlignment="1" applyProtection="1">
      <alignment wrapText="1"/>
      <protection hidden="1"/>
    </xf>
    <xf numFmtId="3" fontId="2" fillId="0" borderId="5" xfId="0" applyNumberFormat="1" applyFont="1" applyFill="1" applyBorder="1" applyAlignment="1" applyProtection="1">
      <alignment wrapText="1"/>
      <protection hidden="1"/>
    </xf>
    <xf numFmtId="3" fontId="1" fillId="0" borderId="6" xfId="0" applyNumberFormat="1" applyFont="1" applyBorder="1" applyProtection="1">
      <protection locked="0"/>
    </xf>
    <xf numFmtId="3" fontId="1" fillId="0" borderId="4" xfId="0" applyNumberFormat="1" applyFont="1" applyBorder="1" applyProtection="1">
      <protection locked="0"/>
    </xf>
    <xf numFmtId="3" fontId="2" fillId="3" borderId="4" xfId="0" applyNumberFormat="1" applyFont="1" applyFill="1" applyBorder="1" applyAlignment="1" applyProtection="1">
      <alignment wrapText="1"/>
      <protection hidden="1"/>
    </xf>
    <xf numFmtId="3" fontId="2" fillId="2" borderId="17" xfId="0" applyNumberFormat="1" applyFont="1" applyFill="1" applyBorder="1" applyProtection="1">
      <protection hidden="1"/>
    </xf>
    <xf numFmtId="3" fontId="2" fillId="0" borderId="4" xfId="0" applyNumberFormat="1" applyFont="1" applyFill="1" applyBorder="1" applyProtection="1">
      <protection hidden="1"/>
    </xf>
    <xf numFmtId="3" fontId="1" fillId="0" borderId="1" xfId="0" applyNumberFormat="1" applyFont="1" applyBorder="1" applyProtection="1">
      <protection locked="0"/>
    </xf>
    <xf numFmtId="3" fontId="1" fillId="0" borderId="2" xfId="0" applyNumberFormat="1" applyFont="1" applyBorder="1" applyProtection="1">
      <protection locked="0"/>
    </xf>
    <xf numFmtId="3" fontId="2" fillId="3" borderId="2" xfId="0" applyNumberFormat="1" applyFont="1" applyFill="1" applyBorder="1" applyAlignment="1" applyProtection="1">
      <alignment wrapText="1"/>
      <protection hidden="1"/>
    </xf>
    <xf numFmtId="3" fontId="2" fillId="2" borderId="18" xfId="0" applyNumberFormat="1" applyFont="1" applyFill="1" applyBorder="1" applyProtection="1">
      <protection hidden="1"/>
    </xf>
    <xf numFmtId="3" fontId="2" fillId="0" borderId="2" xfId="0" applyNumberFormat="1" applyFont="1" applyFill="1" applyBorder="1" applyProtection="1">
      <protection hidden="1"/>
    </xf>
    <xf numFmtId="3" fontId="2" fillId="2" borderId="3" xfId="0" applyNumberFormat="1" applyFont="1" applyFill="1" applyBorder="1" applyAlignment="1" applyProtection="1">
      <alignment wrapText="1"/>
      <protection hidden="1"/>
    </xf>
    <xf numFmtId="0" fontId="31" fillId="0" borderId="0" xfId="0" applyFont="1"/>
    <xf numFmtId="3" fontId="2" fillId="2" borderId="2" xfId="0" applyNumberFormat="1" applyFont="1" applyFill="1" applyBorder="1" applyAlignment="1" applyProtection="1">
      <alignment wrapText="1"/>
      <protection hidden="1"/>
    </xf>
    <xf numFmtId="0" fontId="26" fillId="2" borderId="7" xfId="0" applyFont="1" applyFill="1" applyBorder="1" applyAlignment="1">
      <alignment vertical="center"/>
    </xf>
    <xf numFmtId="38" fontId="0" fillId="2" borderId="11" xfId="0" applyNumberFormat="1" applyFill="1" applyBorder="1" applyAlignment="1">
      <alignment vertical="center" wrapText="1"/>
    </xf>
    <xf numFmtId="38" fontId="0" fillId="2" borderId="7" xfId="0" applyNumberFormat="1" applyFill="1" applyBorder="1" applyAlignment="1">
      <alignment vertical="center" wrapText="1"/>
    </xf>
    <xf numFmtId="38" fontId="2" fillId="2" borderId="7" xfId="0" applyNumberFormat="1" applyFont="1" applyFill="1" applyBorder="1" applyAlignment="1">
      <alignment vertical="center"/>
    </xf>
    <xf numFmtId="0" fontId="28" fillId="0" borderId="0" xfId="38" applyFont="1" applyAlignment="1"/>
    <xf numFmtId="0" fontId="33" fillId="0" borderId="0" xfId="38" applyFont="1"/>
    <xf numFmtId="0" fontId="28" fillId="0" borderId="0" xfId="38" applyFont="1"/>
    <xf numFmtId="0" fontId="34" fillId="0" borderId="0" xfId="38" applyFont="1"/>
    <xf numFmtId="0" fontId="35" fillId="0" borderId="3" xfId="38" applyFont="1" applyBorder="1"/>
    <xf numFmtId="3" fontId="35" fillId="0" borderId="3" xfId="38" applyNumberFormat="1" applyFont="1" applyBorder="1"/>
    <xf numFmtId="0" fontId="36" fillId="0" borderId="7" xfId="38" applyFont="1" applyBorder="1" applyAlignment="1">
      <alignment wrapText="1"/>
    </xf>
    <xf numFmtId="0" fontId="27" fillId="0" borderId="16" xfId="38" applyFont="1" applyBorder="1"/>
    <xf numFmtId="3" fontId="35" fillId="0" borderId="7" xfId="38" applyNumberFormat="1" applyFont="1" applyBorder="1"/>
    <xf numFmtId="0" fontId="35" fillId="0" borderId="16" xfId="38" applyFont="1" applyBorder="1"/>
    <xf numFmtId="0" fontId="35" fillId="0" borderId="7" xfId="38" applyFont="1" applyBorder="1"/>
    <xf numFmtId="0" fontId="35" fillId="0" borderId="7" xfId="38" applyFont="1" applyBorder="1" applyAlignment="1">
      <alignment horizontal="left" indent="2"/>
    </xf>
    <xf numFmtId="0" fontId="27" fillId="0" borderId="7" xfId="38" applyFont="1" applyBorder="1" applyAlignment="1">
      <alignment horizontal="left" indent="2"/>
    </xf>
    <xf numFmtId="0" fontId="35" fillId="0" borderId="7" xfId="38" applyFont="1" applyBorder="1" applyAlignment="1"/>
    <xf numFmtId="0" fontId="36" fillId="0" borderId="7" xfId="38" applyFont="1" applyBorder="1" applyAlignment="1"/>
    <xf numFmtId="0" fontId="35" fillId="0" borderId="7" xfId="38" applyFont="1" applyBorder="1" applyAlignment="1">
      <alignment horizontal="left" indent="1"/>
    </xf>
    <xf numFmtId="0" fontId="35" fillId="0" borderId="0" xfId="38" applyFont="1" applyBorder="1"/>
    <xf numFmtId="0" fontId="35" fillId="0" borderId="0" xfId="38" applyFont="1"/>
    <xf numFmtId="0" fontId="35" fillId="6" borderId="7" xfId="38" applyFont="1" applyFill="1" applyBorder="1" applyAlignment="1"/>
    <xf numFmtId="0" fontId="35" fillId="6" borderId="16" xfId="38" applyFont="1" applyFill="1" applyBorder="1"/>
    <xf numFmtId="0" fontId="35" fillId="6" borderId="7" xfId="38" applyFont="1" applyFill="1" applyBorder="1"/>
    <xf numFmtId="3" fontId="1" fillId="6" borderId="1" xfId="0" applyNumberFormat="1" applyFont="1" applyFill="1" applyBorder="1" applyAlignment="1" applyProtection="1">
      <alignment horizontal="center" vertical="center" wrapText="1"/>
      <protection hidden="1"/>
    </xf>
    <xf numFmtId="0" fontId="1" fillId="6" borderId="13" xfId="0" applyNumberFormat="1" applyFont="1" applyFill="1" applyBorder="1" applyAlignment="1" applyProtection="1">
      <alignment horizontal="center" vertical="center" wrapText="1"/>
      <protection hidden="1"/>
    </xf>
    <xf numFmtId="0" fontId="1" fillId="6" borderId="1" xfId="0" applyNumberFormat="1" applyFont="1" applyFill="1" applyBorder="1" applyAlignment="1" applyProtection="1">
      <alignment horizontal="center" vertical="center" wrapText="1"/>
      <protection hidden="1"/>
    </xf>
    <xf numFmtId="1" fontId="1" fillId="6" borderId="3" xfId="0" applyNumberFormat="1" applyFont="1" applyFill="1" applyBorder="1" applyAlignment="1" applyProtection="1">
      <alignment horizontal="center" vertical="center" wrapText="1"/>
      <protection hidden="1"/>
    </xf>
    <xf numFmtId="1" fontId="1" fillId="6" borderId="3" xfId="0" applyNumberFormat="1" applyFont="1" applyFill="1" applyBorder="1" applyAlignment="1" applyProtection="1">
      <alignment horizontal="center" vertical="center"/>
      <protection hidden="1"/>
    </xf>
    <xf numFmtId="1" fontId="1" fillId="6" borderId="15" xfId="0" applyNumberFormat="1" applyFont="1" applyFill="1" applyBorder="1" applyAlignment="1" applyProtection="1">
      <alignment horizontal="center" vertical="center"/>
      <protection hidden="1"/>
    </xf>
    <xf numFmtId="3" fontId="1" fillId="0" borderId="5" xfId="0" applyNumberFormat="1" applyFont="1" applyBorder="1" applyAlignment="1" applyProtection="1">
      <alignment horizontal="center"/>
      <protection hidden="1"/>
    </xf>
    <xf numFmtId="3" fontId="3" fillId="6" borderId="9" xfId="0" applyNumberFormat="1" applyFont="1" applyFill="1" applyBorder="1" applyAlignment="1" applyProtection="1">
      <alignment horizontal="center" vertical="center"/>
      <protection hidden="1"/>
    </xf>
    <xf numFmtId="3" fontId="3" fillId="6" borderId="10" xfId="0" applyNumberFormat="1" applyFont="1" applyFill="1" applyBorder="1" applyAlignment="1" applyProtection="1">
      <alignment horizontal="center" vertical="center"/>
      <protection hidden="1"/>
    </xf>
    <xf numFmtId="0" fontId="27" fillId="6" borderId="8" xfId="0" applyFont="1" applyFill="1" applyBorder="1" applyAlignment="1">
      <alignment vertical="center" wrapText="1"/>
    </xf>
    <xf numFmtId="0" fontId="27" fillId="6" borderId="1" xfId="0" applyFont="1" applyFill="1" applyBorder="1" applyAlignment="1">
      <alignment horizontal="center" vertical="center" wrapText="1"/>
    </xf>
    <xf numFmtId="0" fontId="27" fillId="6" borderId="3" xfId="0" applyFont="1" applyFill="1" applyBorder="1" applyAlignment="1">
      <alignment horizontal="center" vertical="top" wrapText="1"/>
    </xf>
    <xf numFmtId="0" fontId="27" fillId="6" borderId="3" xfId="0" applyFont="1" applyFill="1" applyBorder="1" applyAlignment="1">
      <alignment horizontal="center" vertical="center" wrapText="1"/>
    </xf>
    <xf numFmtId="0" fontId="33" fillId="0" borderId="0" xfId="38" applyFont="1" applyBorder="1"/>
    <xf numFmtId="2" fontId="35" fillId="6" borderId="1" xfId="38" applyNumberFormat="1" applyFont="1" applyFill="1" applyBorder="1" applyAlignment="1">
      <alignment horizontal="center" vertical="center" wrapText="1"/>
    </xf>
    <xf numFmtId="2" fontId="35" fillId="6" borderId="3" xfId="38" applyNumberFormat="1" applyFont="1" applyFill="1" applyBorder="1" applyAlignment="1">
      <alignment horizontal="center" vertical="center" wrapText="1"/>
    </xf>
    <xf numFmtId="1" fontId="35" fillId="6" borderId="3" xfId="38" applyNumberFormat="1" applyFont="1" applyFill="1" applyBorder="1" applyAlignment="1">
      <alignment horizontal="center" vertical="center" wrapText="1"/>
    </xf>
    <xf numFmtId="0" fontId="27" fillId="0" borderId="10" xfId="38" applyFont="1" applyBorder="1"/>
    <xf numFmtId="0" fontId="3" fillId="2" borderId="3" xfId="0" applyFont="1" applyFill="1" applyBorder="1" applyAlignment="1">
      <alignment horizontal="left" vertical="top" wrapText="1"/>
    </xf>
    <xf numFmtId="3" fontId="2" fillId="3" borderId="19" xfId="0" applyNumberFormat="1" applyFont="1" applyFill="1" applyBorder="1" applyAlignment="1" applyProtection="1">
      <alignment wrapText="1"/>
      <protection hidden="1"/>
    </xf>
    <xf numFmtId="0" fontId="1" fillId="0" borderId="7" xfId="0" applyFont="1" applyBorder="1" applyAlignment="1">
      <alignment horizontal="center" vertical="center"/>
    </xf>
    <xf numFmtId="3" fontId="3" fillId="0" borderId="2" xfId="0" applyNumberFormat="1" applyFont="1" applyBorder="1"/>
    <xf numFmtId="3" fontId="3" fillId="0" borderId="2" xfId="0" applyNumberFormat="1" applyFont="1" applyFill="1" applyBorder="1"/>
    <xf numFmtId="3" fontId="23" fillId="0" borderId="2" xfId="6" applyNumberFormat="1" applyFont="1" applyBorder="1"/>
    <xf numFmtId="3" fontId="2" fillId="3" borderId="7" xfId="0" applyNumberFormat="1" applyFont="1" applyFill="1" applyBorder="1"/>
    <xf numFmtId="3" fontId="2" fillId="3" borderId="16" xfId="0" applyNumberFormat="1" applyFont="1" applyFill="1" applyBorder="1"/>
    <xf numFmtId="0" fontId="1" fillId="0" borderId="8" xfId="0" applyFont="1" applyBorder="1"/>
    <xf numFmtId="0" fontId="1" fillId="0" borderId="0" xfId="0" applyFont="1"/>
    <xf numFmtId="3" fontId="37" fillId="0" borderId="0" xfId="6" applyNumberFormat="1" applyFont="1"/>
    <xf numFmtId="3" fontId="38" fillId="0" borderId="5" xfId="0" applyNumberFormat="1" applyFont="1" applyBorder="1"/>
    <xf numFmtId="3" fontId="38" fillId="0" borderId="2" xfId="0" applyNumberFormat="1" applyFont="1" applyBorder="1"/>
    <xf numFmtId="3" fontId="27" fillId="0" borderId="16" xfId="38" applyNumberFormat="1" applyFont="1" applyBorder="1"/>
    <xf numFmtId="38" fontId="0" fillId="5" borderId="2" xfId="0" applyNumberFormat="1" applyFill="1" applyBorder="1" applyAlignment="1">
      <alignment horizontal="center" wrapText="1"/>
    </xf>
    <xf numFmtId="38" fontId="38" fillId="0" borderId="5" xfId="0" applyNumberFormat="1" applyFont="1" applyBorder="1" applyAlignment="1">
      <alignment horizontal="left" wrapText="1"/>
    </xf>
    <xf numFmtId="38" fontId="0" fillId="0" borderId="5" xfId="0" applyNumberFormat="1" applyFill="1" applyBorder="1" applyAlignment="1">
      <alignment wrapText="1"/>
    </xf>
    <xf numFmtId="0" fontId="27" fillId="2" borderId="3" xfId="0" applyFont="1" applyFill="1" applyBorder="1" applyAlignment="1">
      <alignment horizontal="center" vertical="top" wrapText="1"/>
    </xf>
    <xf numFmtId="0" fontId="27" fillId="0" borderId="5" xfId="0" applyFont="1" applyFill="1" applyBorder="1"/>
    <xf numFmtId="0" fontId="0" fillId="0" borderId="0" xfId="0" applyFill="1" applyBorder="1"/>
    <xf numFmtId="0" fontId="27" fillId="0" borderId="5" xfId="0" applyFont="1" applyFill="1" applyBorder="1" applyAlignment="1">
      <alignment horizontal="center" vertical="top" wrapText="1"/>
    </xf>
    <xf numFmtId="0" fontId="0" fillId="0" borderId="5" xfId="0" applyFill="1" applyBorder="1" applyAlignment="1">
      <alignment horizontal="center" wrapText="1"/>
    </xf>
    <xf numFmtId="1" fontId="1" fillId="0" borderId="2" xfId="0" applyNumberFormat="1" applyFont="1" applyFill="1" applyBorder="1" applyAlignment="1" applyProtection="1">
      <alignment horizontal="center" vertical="center" wrapText="1"/>
      <protection hidden="1"/>
    </xf>
    <xf numFmtId="1" fontId="35" fillId="0" borderId="2" xfId="38" applyNumberFormat="1" applyFont="1" applyFill="1" applyBorder="1" applyAlignment="1">
      <alignment horizontal="center" vertical="center" wrapText="1"/>
    </xf>
    <xf numFmtId="1" fontId="1" fillId="0" borderId="0" xfId="0" applyNumberFormat="1" applyFont="1" applyFill="1" applyBorder="1" applyAlignment="1" applyProtection="1">
      <alignment horizontal="center" vertical="center"/>
      <protection hidden="1"/>
    </xf>
    <xf numFmtId="1" fontId="1" fillId="0" borderId="2" xfId="0" applyNumberFormat="1" applyFont="1" applyFill="1" applyBorder="1" applyAlignment="1" applyProtection="1">
      <alignment horizontal="center" vertical="center"/>
      <protection hidden="1"/>
    </xf>
    <xf numFmtId="38" fontId="38" fillId="0" borderId="4" xfId="0" applyNumberFormat="1" applyFont="1" applyFill="1" applyBorder="1"/>
    <xf numFmtId="1" fontId="35" fillId="0" borderId="1" xfId="38" applyNumberFormat="1" applyFont="1" applyFill="1" applyBorder="1" applyAlignment="1">
      <alignment horizontal="center" vertical="center" wrapText="1"/>
    </xf>
    <xf numFmtId="3" fontId="1" fillId="0" borderId="5" xfId="0" applyNumberFormat="1" applyFont="1" applyFill="1" applyBorder="1" applyAlignment="1" applyProtection="1">
      <alignment wrapText="1"/>
      <protection hidden="1"/>
    </xf>
    <xf numFmtId="3" fontId="0" fillId="0" borderId="6" xfId="0" applyNumberFormat="1" applyBorder="1" applyProtection="1">
      <protection locked="0"/>
    </xf>
    <xf numFmtId="3" fontId="35" fillId="0" borderId="16" xfId="38" applyNumberFormat="1" applyFont="1" applyBorder="1"/>
    <xf numFmtId="3" fontId="35" fillId="6" borderId="16" xfId="38" applyNumberFormat="1" applyFont="1" applyFill="1" applyBorder="1"/>
    <xf numFmtId="3" fontId="35" fillId="6" borderId="7" xfId="38" applyNumberFormat="1" applyFont="1" applyFill="1" applyBorder="1"/>
    <xf numFmtId="3" fontId="1" fillId="0" borderId="2" xfId="0" applyNumberFormat="1" applyFont="1" applyFill="1" applyBorder="1" applyProtection="1">
      <protection locked="0"/>
    </xf>
    <xf numFmtId="3" fontId="1" fillId="0" borderId="4" xfId="0" applyNumberFormat="1" applyFont="1" applyFill="1" applyBorder="1" applyProtection="1">
      <protection locked="0"/>
    </xf>
    <xf numFmtId="0" fontId="35" fillId="0" borderId="11" xfId="38" applyFont="1" applyBorder="1" applyAlignment="1">
      <alignment horizontal="left" wrapText="1"/>
    </xf>
    <xf numFmtId="0" fontId="35" fillId="0" borderId="12" xfId="38" applyFont="1" applyBorder="1" applyAlignment="1">
      <alignment horizontal="left" wrapText="1"/>
    </xf>
    <xf numFmtId="0" fontId="35" fillId="0" borderId="16" xfId="38" applyFont="1" applyBorder="1" applyAlignment="1">
      <alignment horizontal="left" wrapText="1"/>
    </xf>
    <xf numFmtId="49" fontId="35" fillId="0" borderId="7" xfId="38" applyNumberFormat="1" applyFont="1" applyBorder="1" applyAlignment="1">
      <alignment horizontal="right"/>
    </xf>
    <xf numFmtId="0" fontId="21" fillId="4" borderId="8" xfId="6" applyFont="1" applyFill="1" applyBorder="1" applyAlignment="1">
      <alignment horizontal="center" vertical="center"/>
    </xf>
    <xf numFmtId="0" fontId="21" fillId="4" borderId="13" xfId="6" applyFont="1" applyFill="1" applyBorder="1" applyAlignment="1">
      <alignment horizontal="center" vertical="center"/>
    </xf>
    <xf numFmtId="0" fontId="21" fillId="4" borderId="6" xfId="6" applyFont="1" applyFill="1" applyBorder="1" applyAlignment="1">
      <alignment horizontal="center" vertical="center"/>
    </xf>
    <xf numFmtId="0" fontId="21" fillId="2" borderId="9" xfId="6" applyFont="1" applyFill="1" applyBorder="1" applyAlignment="1">
      <alignment horizontal="center" vertical="center"/>
    </xf>
    <xf numFmtId="0" fontId="3" fillId="2" borderId="15" xfId="0" applyFont="1" applyFill="1" applyBorder="1" applyAlignment="1">
      <alignment horizontal="center" vertical="center"/>
    </xf>
    <xf numFmtId="0" fontId="3" fillId="2" borderId="10" xfId="0" applyFont="1" applyFill="1" applyBorder="1" applyAlignment="1">
      <alignment horizontal="center" vertical="center"/>
    </xf>
    <xf numFmtId="0" fontId="15" fillId="0" borderId="0" xfId="6" applyFont="1" applyBorder="1" applyAlignment="1">
      <alignment vertical="center"/>
    </xf>
    <xf numFmtId="0" fontId="15" fillId="0" borderId="0" xfId="0" applyFont="1" applyAlignment="1"/>
    <xf numFmtId="0" fontId="15" fillId="0" borderId="4" xfId="0" applyFont="1" applyBorder="1" applyAlignment="1"/>
    <xf numFmtId="0" fontId="15" fillId="0" borderId="5" xfId="6" applyFont="1" applyBorder="1" applyAlignment="1">
      <alignment horizontal="center" vertical="center"/>
    </xf>
    <xf numFmtId="0" fontId="15" fillId="0" borderId="0" xfId="6"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15" fillId="0" borderId="4" xfId="6" applyFont="1" applyBorder="1" applyAlignment="1">
      <alignment horizontal="center" vertical="center"/>
    </xf>
    <xf numFmtId="0" fontId="21" fillId="0" borderId="11" xfId="6" applyFont="1" applyBorder="1" applyAlignment="1">
      <alignment horizontal="center" vertical="center"/>
    </xf>
    <xf numFmtId="0" fontId="21" fillId="0" borderId="12" xfId="6" applyFont="1" applyBorder="1" applyAlignment="1">
      <alignment horizontal="center" vertical="center"/>
    </xf>
    <xf numFmtId="0" fontId="21" fillId="0" borderId="16" xfId="6"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16" xfId="0" applyFont="1" applyBorder="1" applyAlignment="1">
      <alignment horizontal="center" vertical="center"/>
    </xf>
    <xf numFmtId="3" fontId="1" fillId="0" borderId="11" xfId="0" applyNumberFormat="1" applyFont="1" applyBorder="1" applyAlignment="1" applyProtection="1">
      <alignment horizontal="center"/>
      <protection hidden="1"/>
    </xf>
    <xf numFmtId="3" fontId="1" fillId="0" borderId="12" xfId="0" applyNumberFormat="1" applyFont="1" applyBorder="1" applyAlignment="1" applyProtection="1">
      <alignment horizontal="center"/>
      <protection hidden="1"/>
    </xf>
    <xf numFmtId="3" fontId="1" fillId="6" borderId="8" xfId="0" applyNumberFormat="1" applyFont="1" applyFill="1" applyBorder="1" applyAlignment="1" applyProtection="1">
      <alignment horizontal="center" vertical="center"/>
      <protection hidden="1"/>
    </xf>
    <xf numFmtId="0" fontId="0" fillId="6" borderId="6" xfId="0" applyFill="1" applyBorder="1" applyAlignment="1">
      <alignment horizontal="center" vertical="center"/>
    </xf>
    <xf numFmtId="3" fontId="2" fillId="0" borderId="15" xfId="0" applyNumberFormat="1" applyFont="1" applyBorder="1" applyAlignment="1" applyProtection="1">
      <alignment wrapText="1"/>
      <protection hidden="1"/>
    </xf>
    <xf numFmtId="0" fontId="0" fillId="0" borderId="12" xfId="0" applyBorder="1" applyAlignment="1">
      <alignment wrapText="1"/>
    </xf>
    <xf numFmtId="0" fontId="0" fillId="0" borderId="16" xfId="0" applyBorder="1" applyAlignment="1">
      <alignment wrapText="1"/>
    </xf>
    <xf numFmtId="3" fontId="16" fillId="0" borderId="13" xfId="0" applyNumberFormat="1" applyFont="1" applyBorder="1" applyAlignment="1" applyProtection="1">
      <alignment wrapText="1"/>
      <protection hidden="1"/>
    </xf>
    <xf numFmtId="0" fontId="16" fillId="0" borderId="12" xfId="0" applyFont="1" applyBorder="1" applyAlignment="1">
      <alignment wrapText="1"/>
    </xf>
    <xf numFmtId="0" fontId="16" fillId="0" borderId="16" xfId="0" applyFont="1" applyBorder="1" applyAlignment="1">
      <alignment wrapText="1"/>
    </xf>
    <xf numFmtId="3" fontId="19" fillId="0" borderId="11" xfId="0" applyNumberFormat="1" applyFont="1" applyBorder="1" applyAlignment="1" applyProtection="1">
      <alignment horizontal="center" wrapText="1"/>
      <protection locked="0"/>
    </xf>
    <xf numFmtId="3" fontId="19" fillId="0" borderId="12" xfId="0" applyNumberFormat="1" applyFont="1" applyBorder="1" applyAlignment="1" applyProtection="1">
      <alignment horizontal="center" wrapText="1"/>
      <protection locked="0"/>
    </xf>
    <xf numFmtId="3" fontId="19" fillId="0" borderId="16" xfId="0" applyNumberFormat="1" applyFont="1" applyBorder="1" applyAlignment="1" applyProtection="1">
      <alignment horizontal="center" wrapText="1"/>
      <protection locked="0"/>
    </xf>
    <xf numFmtId="3" fontId="19" fillId="0" borderId="11" xfId="0" applyNumberFormat="1" applyFont="1" applyBorder="1" applyAlignment="1" applyProtection="1">
      <alignment horizontal="center" vertical="center" wrapText="1"/>
      <protection hidden="1"/>
    </xf>
    <xf numFmtId="3" fontId="19" fillId="0" borderId="16" xfId="0" applyNumberFormat="1" applyFont="1" applyBorder="1" applyAlignment="1" applyProtection="1">
      <alignment horizontal="center" vertical="center" wrapText="1"/>
      <protection hidden="1"/>
    </xf>
    <xf numFmtId="3" fontId="1" fillId="0" borderId="11" xfId="0" applyNumberFormat="1" applyFont="1" applyBorder="1" applyAlignment="1" applyProtection="1">
      <alignment horizontal="center" wrapText="1"/>
      <protection hidden="1"/>
    </xf>
    <xf numFmtId="3" fontId="1" fillId="0" borderId="12" xfId="0" applyNumberFormat="1" applyFont="1" applyBorder="1" applyAlignment="1" applyProtection="1">
      <alignment horizontal="center" wrapText="1"/>
      <protection hidden="1"/>
    </xf>
    <xf numFmtId="0" fontId="16" fillId="4" borderId="11" xfId="6" applyFont="1" applyFill="1" applyBorder="1" applyAlignment="1">
      <alignment horizontal="center"/>
    </xf>
    <xf numFmtId="0" fontId="16" fillId="4" borderId="16" xfId="6" applyFont="1" applyFill="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15" fillId="4" borderId="11" xfId="6" applyFont="1" applyFill="1" applyBorder="1" applyAlignment="1">
      <alignment horizontal="center" vertical="center"/>
    </xf>
    <xf numFmtId="0" fontId="15" fillId="4" borderId="12" xfId="6" applyFont="1" applyFill="1" applyBorder="1" applyAlignment="1">
      <alignment horizontal="center" vertical="center"/>
    </xf>
    <xf numFmtId="0" fontId="15" fillId="4" borderId="16" xfId="6" applyFont="1" applyFill="1" applyBorder="1" applyAlignment="1">
      <alignment horizontal="center" vertical="center"/>
    </xf>
    <xf numFmtId="3" fontId="1" fillId="0" borderId="11" xfId="0" applyNumberFormat="1" applyFont="1" applyBorder="1" applyAlignment="1" applyProtection="1">
      <alignment horizontal="left" wrapText="1"/>
      <protection hidden="1"/>
    </xf>
    <xf numFmtId="3" fontId="1" fillId="0" borderId="12" xfId="0" applyNumberFormat="1" applyFont="1" applyBorder="1" applyAlignment="1" applyProtection="1">
      <alignment horizontal="left" wrapText="1"/>
      <protection hidden="1"/>
    </xf>
    <xf numFmtId="0" fontId="27" fillId="6" borderId="1" xfId="0" applyFont="1" applyFill="1" applyBorder="1" applyAlignment="1">
      <alignment horizontal="center" vertical="center" wrapText="1"/>
    </xf>
    <xf numFmtId="0" fontId="0" fillId="0" borderId="3" xfId="0" applyBorder="1" applyAlignment="1">
      <alignment horizontal="center" wrapText="1"/>
    </xf>
    <xf numFmtId="0" fontId="28" fillId="0" borderId="11" xfId="0" applyFont="1" applyFill="1"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3" fontId="16" fillId="0" borderId="11" xfId="0" applyNumberFormat="1" applyFont="1" applyBorder="1" applyAlignment="1" applyProtection="1">
      <alignment horizontal="center" wrapText="1"/>
      <protection hidden="1"/>
    </xf>
    <xf numFmtId="3" fontId="16" fillId="0" borderId="16" xfId="0" applyNumberFormat="1" applyFont="1" applyBorder="1" applyAlignment="1" applyProtection="1">
      <alignment horizontal="center" wrapText="1"/>
      <protection hidden="1"/>
    </xf>
    <xf numFmtId="3" fontId="1" fillId="0" borderId="8" xfId="0" applyNumberFormat="1" applyFont="1" applyBorder="1" applyAlignment="1" applyProtection="1">
      <alignment horizontal="left" vertical="center" wrapText="1"/>
      <protection hidden="1"/>
    </xf>
    <xf numFmtId="3" fontId="1" fillId="0" borderId="13" xfId="0" applyNumberFormat="1" applyFont="1" applyBorder="1" applyAlignment="1" applyProtection="1">
      <alignment horizontal="left" vertical="center" wrapText="1"/>
      <protection hidden="1"/>
    </xf>
    <xf numFmtId="3" fontId="1" fillId="0" borderId="9" xfId="0" applyNumberFormat="1" applyFont="1" applyBorder="1" applyAlignment="1" applyProtection="1">
      <alignment horizontal="left" vertical="center" wrapText="1"/>
      <protection hidden="1"/>
    </xf>
    <xf numFmtId="3" fontId="1" fillId="0" borderId="15" xfId="0" applyNumberFormat="1" applyFont="1" applyBorder="1" applyAlignment="1" applyProtection="1">
      <alignment horizontal="left" vertical="center" wrapText="1"/>
      <protection hidden="1"/>
    </xf>
    <xf numFmtId="3" fontId="16" fillId="0" borderId="13" xfId="0" applyNumberFormat="1" applyFont="1" applyBorder="1" applyAlignment="1" applyProtection="1">
      <alignment horizontal="left" vertical="center" wrapText="1"/>
      <protection hidden="1"/>
    </xf>
    <xf numFmtId="3" fontId="16" fillId="0" borderId="15" xfId="0" applyNumberFormat="1" applyFont="1" applyBorder="1" applyAlignment="1" applyProtection="1">
      <alignment horizontal="left" vertical="center" wrapText="1"/>
      <protection hidden="1"/>
    </xf>
    <xf numFmtId="0" fontId="0" fillId="0" borderId="12" xfId="0" applyBorder="1" applyAlignment="1">
      <alignment horizontal="center"/>
    </xf>
    <xf numFmtId="0" fontId="28" fillId="0" borderId="8"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15" xfId="0" applyFont="1" applyFill="1" applyBorder="1" applyAlignment="1">
      <alignment horizontal="center" vertical="center"/>
    </xf>
    <xf numFmtId="0" fontId="28" fillId="0" borderId="10" xfId="0" applyFont="1" applyFill="1" applyBorder="1" applyAlignment="1">
      <alignment horizontal="center" vertical="center"/>
    </xf>
    <xf numFmtId="0" fontId="16" fillId="0" borderId="12" xfId="0" applyFont="1" applyBorder="1" applyAlignment="1">
      <alignment horizontal="center" vertical="center"/>
    </xf>
    <xf numFmtId="0" fontId="16" fillId="0" borderId="16" xfId="0" applyFont="1" applyBorder="1" applyAlignment="1">
      <alignment horizontal="center" vertical="center"/>
    </xf>
    <xf numFmtId="2" fontId="1" fillId="6"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35" fillId="0" borderId="11" xfId="38" applyFont="1" applyBorder="1" applyAlignment="1">
      <alignment horizontal="left" wrapText="1"/>
    </xf>
    <xf numFmtId="0" fontId="35" fillId="0" borderId="12" xfId="38" applyFont="1" applyBorder="1" applyAlignment="1">
      <alignment horizontal="left" wrapText="1"/>
    </xf>
    <xf numFmtId="0" fontId="35" fillId="0" borderId="16" xfId="38" applyFont="1" applyBorder="1" applyAlignment="1">
      <alignment horizontal="left" wrapText="1"/>
    </xf>
  </cellXfs>
  <cellStyles count="41">
    <cellStyle name="Datum 10" xfId="1"/>
    <cellStyle name="Datum 11" xfId="2"/>
    <cellStyle name="Datum 12" xfId="3"/>
    <cellStyle name="Datum 8" xfId="4"/>
    <cellStyle name="Datum 9" xfId="5"/>
    <cellStyle name="Standard" xfId="0" builtinId="0"/>
    <cellStyle name="Standard 2" xfId="37"/>
    <cellStyle name="Standard 2 2" xfId="39"/>
    <cellStyle name="Standard 3" xfId="38"/>
    <cellStyle name="Standard 4" xfId="40"/>
    <cellStyle name="Standard_lfd_bericht" xfId="6"/>
    <cellStyle name="Tabelle Text 10" xfId="7"/>
    <cellStyle name="Tabelle Text 10 Z" xfId="8"/>
    <cellStyle name="Tabelle Text 11" xfId="9"/>
    <cellStyle name="Tabelle Text 11 Z" xfId="10"/>
    <cellStyle name="Tabelle Text 12" xfId="11"/>
    <cellStyle name="Tabelle Text 12 Z" xfId="12"/>
    <cellStyle name="Tabelle Text 8" xfId="13"/>
    <cellStyle name="Tabelle Text 8 Z" xfId="14"/>
    <cellStyle name="Tabelle Text 9" xfId="15"/>
    <cellStyle name="Tabelle Text 9 Z" xfId="16"/>
    <cellStyle name="Tabelle Überschrift 10" xfId="17"/>
    <cellStyle name="Tabelle Überschrift 11" xfId="18"/>
    <cellStyle name="Tabelle Überschrift 12" xfId="19"/>
    <cellStyle name="Tabelle Überschrift 8" xfId="20"/>
    <cellStyle name="Tabelle Überschrift 9" xfId="21"/>
    <cellStyle name="Tabelle Zahl 0 10" xfId="22"/>
    <cellStyle name="Tabelle Zahl 0 11" xfId="23"/>
    <cellStyle name="Tabelle Zahl 0 12" xfId="24"/>
    <cellStyle name="Tabelle Zahl 0 8" xfId="25"/>
    <cellStyle name="Tabelle Zahl 0 9" xfId="26"/>
    <cellStyle name="Tabelle Zahl 1 10" xfId="27"/>
    <cellStyle name="Tabelle Zahl 1 11" xfId="28"/>
    <cellStyle name="Tabelle Zahl 1 12" xfId="29"/>
    <cellStyle name="Tabelle Zahl 1 8" xfId="30"/>
    <cellStyle name="Tabelle Zahl 1 9" xfId="31"/>
    <cellStyle name="Tabelle Zahl 2 10" xfId="32"/>
    <cellStyle name="Tabelle Zahl 2 11" xfId="33"/>
    <cellStyle name="Tabelle Zahl 2 12" xfId="34"/>
    <cellStyle name="Tabelle Zahl 2 8" xfId="35"/>
    <cellStyle name="Tabelle Zahl 2 9" xfId="36"/>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J39"/>
  <sheetViews>
    <sheetView topLeftCell="A4" zoomScaleNormal="100" workbookViewId="0">
      <selection activeCell="A4" sqref="A4"/>
    </sheetView>
  </sheetViews>
  <sheetFormatPr baseColWidth="10" defaultRowHeight="14.25"/>
  <cols>
    <col min="1" max="1" width="42.140625" style="1" customWidth="1"/>
    <col min="2" max="2" width="17.28515625" style="1" customWidth="1"/>
    <col min="3" max="6" width="11.42578125" style="1"/>
    <col min="7" max="7" width="12.42578125" style="1" customWidth="1"/>
    <col min="8" max="10" width="11.42578125" style="1"/>
  </cols>
  <sheetData>
    <row r="1" spans="1:10" s="25" customFormat="1" ht="15.75" customHeight="1">
      <c r="A1" s="12"/>
      <c r="B1" s="14"/>
      <c r="C1" s="14"/>
      <c r="D1" s="14"/>
      <c r="E1" s="14"/>
      <c r="F1" s="14"/>
      <c r="G1" s="3"/>
      <c r="H1" s="14"/>
      <c r="I1" s="14"/>
      <c r="J1" s="14"/>
    </row>
    <row r="2" spans="1:10" s="25" customFormat="1" ht="15.75" customHeight="1">
      <c r="A2" s="111"/>
      <c r="C2" s="14"/>
      <c r="D2" s="14"/>
      <c r="E2" s="14"/>
      <c r="F2" s="14"/>
      <c r="G2" s="3"/>
      <c r="H2" s="14"/>
      <c r="I2" s="14"/>
      <c r="J2" s="14"/>
    </row>
    <row r="3" spans="1:10" s="25" customFormat="1" ht="15.75" customHeight="1">
      <c r="A3" s="14"/>
      <c r="B3" s="14"/>
      <c r="C3" s="14"/>
      <c r="D3" s="14"/>
      <c r="E3" s="14"/>
      <c r="F3" s="14"/>
      <c r="G3" s="3"/>
      <c r="H3" s="14"/>
      <c r="I3" s="14"/>
      <c r="J3" s="14"/>
    </row>
    <row r="4" spans="1:10">
      <c r="A4" s="13"/>
      <c r="B4" s="13"/>
      <c r="C4" s="13"/>
      <c r="D4" s="13"/>
      <c r="E4" s="13"/>
      <c r="F4" s="13"/>
      <c r="G4" s="3"/>
    </row>
    <row r="5" spans="1:10">
      <c r="A5" s="13"/>
      <c r="B5" s="13"/>
      <c r="C5" s="13"/>
      <c r="D5" s="13"/>
      <c r="E5" s="13"/>
      <c r="F5" s="13"/>
      <c r="G5" s="13"/>
    </row>
    <row r="6" spans="1:10">
      <c r="A6" s="13"/>
      <c r="B6" s="13"/>
      <c r="C6" s="13"/>
      <c r="D6" s="13"/>
      <c r="E6" s="13"/>
      <c r="F6" s="13"/>
      <c r="G6" s="13"/>
    </row>
    <row r="7" spans="1:10" ht="39.950000000000003" customHeight="1">
      <c r="A7" s="243" t="s">
        <v>38</v>
      </c>
      <c r="B7" s="244"/>
      <c r="C7" s="244"/>
      <c r="D7" s="244"/>
      <c r="E7" s="244"/>
      <c r="F7" s="244"/>
      <c r="G7" s="245"/>
    </row>
    <row r="8" spans="1:10" ht="39.950000000000003" customHeight="1">
      <c r="A8" s="246" t="s">
        <v>94</v>
      </c>
      <c r="B8" s="247"/>
      <c r="C8" s="247"/>
      <c r="D8" s="247"/>
      <c r="E8" s="247"/>
      <c r="F8" s="247"/>
      <c r="G8" s="248"/>
    </row>
    <row r="9" spans="1:10" ht="20.25">
      <c r="A9" s="41"/>
      <c r="B9" s="42"/>
      <c r="C9" s="18"/>
      <c r="D9" s="18"/>
      <c r="E9" s="18"/>
      <c r="F9" s="18"/>
      <c r="G9" s="17"/>
    </row>
    <row r="10" spans="1:10" ht="20.25">
      <c r="A10" s="16"/>
      <c r="B10" s="18"/>
      <c r="C10" s="18"/>
      <c r="D10" s="18"/>
      <c r="E10" s="18"/>
      <c r="F10" s="18"/>
      <c r="G10" s="17"/>
    </row>
    <row r="11" spans="1:10" ht="24.75" customHeight="1">
      <c r="A11" s="19" t="s">
        <v>16</v>
      </c>
      <c r="B11" s="249" t="s">
        <v>93</v>
      </c>
      <c r="C11" s="250"/>
      <c r="D11" s="250"/>
      <c r="E11" s="250"/>
      <c r="F11" s="250"/>
      <c r="G11" s="251"/>
    </row>
    <row r="12" spans="1:10" ht="24.75" customHeight="1">
      <c r="A12" s="19"/>
      <c r="B12" s="249"/>
      <c r="C12" s="250"/>
      <c r="D12" s="250"/>
      <c r="E12" s="250"/>
      <c r="F12" s="250"/>
      <c r="G12" s="251"/>
    </row>
    <row r="13" spans="1:10" ht="24.75" customHeight="1">
      <c r="A13" s="21"/>
      <c r="B13" s="43"/>
      <c r="C13" s="20"/>
      <c r="D13" s="20"/>
      <c r="E13" s="20"/>
      <c r="F13" s="20"/>
      <c r="G13" s="15"/>
    </row>
    <row r="14" spans="1:10" ht="24.75" customHeight="1">
      <c r="A14" s="44"/>
      <c r="B14" s="45"/>
      <c r="C14" s="20"/>
      <c r="D14" s="20"/>
      <c r="E14" s="20"/>
      <c r="F14" s="20"/>
      <c r="G14" s="15"/>
    </row>
    <row r="15" spans="1:10" s="6" customFormat="1" ht="39.950000000000003" customHeight="1">
      <c r="A15" s="257" t="s">
        <v>5</v>
      </c>
      <c r="B15" s="258"/>
      <c r="C15" s="258"/>
      <c r="D15" s="258"/>
      <c r="E15" s="258"/>
      <c r="F15" s="258"/>
      <c r="G15" s="259"/>
      <c r="H15" s="2"/>
      <c r="I15" s="2"/>
      <c r="J15" s="2"/>
    </row>
    <row r="16" spans="1:10" s="6" customFormat="1" ht="30" customHeight="1">
      <c r="A16" s="46"/>
      <c r="B16" s="47"/>
      <c r="C16" s="47"/>
      <c r="D16" s="47"/>
      <c r="E16" s="47"/>
      <c r="F16" s="47"/>
      <c r="G16" s="48"/>
      <c r="H16" s="2"/>
      <c r="I16" s="2"/>
      <c r="J16" s="2"/>
    </row>
    <row r="17" spans="1:7" ht="24.95" customHeight="1">
      <c r="A17" s="252" t="s">
        <v>7</v>
      </c>
      <c r="B17" s="253"/>
      <c r="C17" s="253"/>
      <c r="D17" s="254"/>
      <c r="E17" s="254"/>
      <c r="F17" s="254"/>
      <c r="G17" s="255"/>
    </row>
    <row r="18" spans="1:7" ht="24.95" customHeight="1">
      <c r="A18" s="252"/>
      <c r="B18" s="253"/>
      <c r="C18" s="253"/>
      <c r="D18" s="254"/>
      <c r="E18" s="254"/>
      <c r="F18" s="254"/>
      <c r="G18" s="255"/>
    </row>
    <row r="19" spans="1:7" ht="24.95" customHeight="1">
      <c r="A19" s="252" t="s">
        <v>8</v>
      </c>
      <c r="B19" s="253"/>
      <c r="C19" s="253"/>
      <c r="D19" s="254"/>
      <c r="E19" s="254"/>
      <c r="F19" s="254"/>
      <c r="G19" s="255"/>
    </row>
    <row r="20" spans="1:7" ht="24.95" customHeight="1">
      <c r="A20" s="252"/>
      <c r="B20" s="253"/>
      <c r="C20" s="253"/>
      <c r="D20" s="254"/>
      <c r="E20" s="254"/>
      <c r="F20" s="254"/>
      <c r="G20" s="255"/>
    </row>
    <row r="21" spans="1:7" ht="24.95" customHeight="1">
      <c r="A21" s="252" t="s">
        <v>59</v>
      </c>
      <c r="B21" s="253"/>
      <c r="C21" s="253"/>
      <c r="D21" s="254"/>
      <c r="E21" s="254"/>
      <c r="F21" s="254"/>
      <c r="G21" s="255"/>
    </row>
    <row r="22" spans="1:7" ht="24.95" customHeight="1">
      <c r="A22" s="252"/>
      <c r="B22" s="253"/>
      <c r="C22" s="253"/>
      <c r="D22" s="254"/>
      <c r="E22" s="254"/>
      <c r="F22" s="254"/>
      <c r="G22" s="255"/>
    </row>
    <row r="23" spans="1:7" ht="24.95" customHeight="1">
      <c r="A23" s="252" t="s">
        <v>65</v>
      </c>
      <c r="B23" s="253"/>
      <c r="C23" s="253"/>
      <c r="D23" s="253"/>
      <c r="E23" s="253"/>
      <c r="F23" s="253"/>
      <c r="G23" s="256"/>
    </row>
    <row r="24" spans="1:7" ht="24.95" customHeight="1">
      <c r="A24" s="252"/>
      <c r="B24" s="253"/>
      <c r="C24" s="253"/>
      <c r="D24" s="253"/>
      <c r="E24" s="253"/>
      <c r="F24" s="253"/>
      <c r="G24" s="256"/>
    </row>
    <row r="25" spans="1:7" ht="24.95" customHeight="1">
      <c r="A25" s="252" t="s">
        <v>75</v>
      </c>
      <c r="B25" s="253"/>
      <c r="C25" s="253"/>
      <c r="D25" s="253"/>
      <c r="E25" s="253"/>
      <c r="F25" s="253"/>
      <c r="G25" s="256"/>
    </row>
    <row r="26" spans="1:7" ht="24.95" customHeight="1">
      <c r="A26" s="252"/>
      <c r="B26" s="253"/>
      <c r="C26" s="253"/>
      <c r="D26" s="253"/>
      <c r="E26" s="253"/>
      <c r="F26" s="253"/>
      <c r="G26" s="256"/>
    </row>
    <row r="27" spans="1:7" ht="24.95" customHeight="1">
      <c r="A27" s="252"/>
      <c r="B27" s="253"/>
      <c r="C27" s="253"/>
      <c r="D27" s="253"/>
      <c r="E27" s="253"/>
      <c r="F27" s="253"/>
      <c r="G27" s="256"/>
    </row>
    <row r="28" spans="1:7" ht="24.95" customHeight="1">
      <c r="A28" s="252"/>
      <c r="B28" s="253"/>
      <c r="C28" s="253"/>
      <c r="D28" s="253"/>
      <c r="E28" s="253"/>
      <c r="F28" s="253"/>
      <c r="G28" s="256"/>
    </row>
    <row r="29" spans="1:7" ht="24.95" customHeight="1">
      <c r="A29" s="38"/>
      <c r="B29" s="39"/>
      <c r="C29" s="39"/>
      <c r="D29" s="22"/>
      <c r="E29" s="22"/>
      <c r="F29" s="22"/>
      <c r="G29" s="23"/>
    </row>
    <row r="30" spans="1:7" ht="24.95" customHeight="1">
      <c r="A30" s="24"/>
      <c r="B30" s="22"/>
      <c r="C30" s="22"/>
      <c r="D30" s="22"/>
      <c r="E30" s="22"/>
      <c r="F30" s="22"/>
      <c r="G30" s="23"/>
    </row>
    <row r="31" spans="1:7" ht="24.95" customHeight="1">
      <c r="A31" s="51"/>
      <c r="B31" s="52"/>
      <c r="C31" s="52"/>
      <c r="D31" s="52"/>
      <c r="E31" s="52"/>
      <c r="F31" s="52"/>
      <c r="G31" s="53"/>
    </row>
    <row r="32" spans="1:7" ht="24.95" customHeight="1">
      <c r="A32" s="50"/>
      <c r="B32" s="50"/>
      <c r="C32" s="50"/>
      <c r="D32" s="50"/>
      <c r="E32" s="50"/>
      <c r="F32" s="50"/>
      <c r="G32" s="50"/>
    </row>
    <row r="33" spans="1:7" ht="24.95" customHeight="1">
      <c r="A33" s="50"/>
      <c r="B33" s="50"/>
      <c r="C33" s="50"/>
      <c r="D33" s="50"/>
      <c r="E33" s="50"/>
      <c r="F33" s="50"/>
      <c r="G33" s="50"/>
    </row>
    <row r="34" spans="1:7" ht="24.95" customHeight="1">
      <c r="A34" s="5"/>
      <c r="B34" s="5"/>
      <c r="C34" s="5"/>
      <c r="D34" s="5"/>
      <c r="E34" s="4"/>
      <c r="F34" s="4"/>
      <c r="G34" s="4"/>
    </row>
    <row r="35" spans="1:7" ht="24.95" customHeight="1">
      <c r="A35" s="5"/>
      <c r="B35" s="5"/>
      <c r="C35" s="5"/>
      <c r="D35" s="5"/>
      <c r="E35" s="4"/>
      <c r="F35" s="4"/>
      <c r="G35" s="4"/>
    </row>
    <row r="36" spans="1:7" ht="24.95" customHeight="1"/>
    <row r="37" spans="1:7" ht="24.95" customHeight="1"/>
    <row r="38" spans="1:7" ht="24.95" customHeight="1"/>
    <row r="39" spans="1:7" ht="24.95" customHeight="1"/>
  </sheetData>
  <mergeCells count="11">
    <mergeCell ref="A27:G28"/>
    <mergeCell ref="A25:G26"/>
    <mergeCell ref="A23:G24"/>
    <mergeCell ref="A15:G15"/>
    <mergeCell ref="A21:G22"/>
    <mergeCell ref="A19:G20"/>
    <mergeCell ref="A7:G7"/>
    <mergeCell ref="A8:G8"/>
    <mergeCell ref="B11:G11"/>
    <mergeCell ref="B12:G12"/>
    <mergeCell ref="A17:G18"/>
  </mergeCells>
  <phoneticPr fontId="0" type="noConversion"/>
  <pageMargins left="0.78740157480314965" right="0.78740157480314965" top="0.98425196850393704" bottom="0.98425196850393704" header="0.51181102362204722" footer="0.51181102362204722"/>
  <pageSetup paperSize="9" scale="74" orientation="portrait" r:id="rId1"/>
  <headerFooter alignWithMargins="0">
    <oddHeader>&amp;L&amp;"Arial,Fett"&amp;12Wirtschaftsplan 2018/2019
für sonstige Sondervermögen</oddHeader>
    <oddFooter>&amp;L&amp;F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0"/>
  <sheetViews>
    <sheetView topLeftCell="A10" zoomScaleNormal="100" workbookViewId="0">
      <selection activeCell="G40" sqref="G40"/>
    </sheetView>
  </sheetViews>
  <sheetFormatPr baseColWidth="10" defaultColWidth="6.28515625" defaultRowHeight="12.75"/>
  <cols>
    <col min="1" max="1" width="6.28515625" style="11" bestFit="1" customWidth="1"/>
    <col min="2" max="2" width="42.28515625" style="11" customWidth="1"/>
    <col min="3" max="10" width="12.7109375" style="11" customWidth="1"/>
    <col min="11" max="11" width="9.5703125" style="8" customWidth="1"/>
    <col min="12" max="16384" width="6.28515625" style="11"/>
  </cols>
  <sheetData>
    <row r="1" spans="1:11" customFormat="1" ht="23.25" customHeight="1">
      <c r="A1" s="260" t="s">
        <v>7</v>
      </c>
      <c r="B1" s="261"/>
      <c r="C1" s="261"/>
      <c r="D1" s="261"/>
      <c r="E1" s="261"/>
      <c r="F1" s="261"/>
      <c r="G1" s="261"/>
      <c r="H1" s="261"/>
      <c r="I1" s="261"/>
      <c r="J1" s="262"/>
    </row>
    <row r="2" spans="1:11" ht="18.75" customHeight="1">
      <c r="A2" s="278" t="s">
        <v>50</v>
      </c>
      <c r="B2" s="279"/>
      <c r="C2" s="133"/>
      <c r="D2" s="270" t="s">
        <v>94</v>
      </c>
      <c r="E2" s="270"/>
      <c r="F2" s="271"/>
      <c r="G2" s="271"/>
      <c r="H2" s="271"/>
      <c r="I2" s="271"/>
      <c r="J2" s="272"/>
      <c r="K2" s="112"/>
    </row>
    <row r="3" spans="1:11" ht="15.75" customHeight="1">
      <c r="A3" s="278" t="s">
        <v>9</v>
      </c>
      <c r="B3" s="279"/>
      <c r="C3" s="30"/>
      <c r="D3" s="30"/>
      <c r="E3" s="30"/>
      <c r="F3" s="30"/>
      <c r="G3" s="273" t="s">
        <v>92</v>
      </c>
      <c r="H3" s="274"/>
      <c r="I3" s="274"/>
      <c r="J3" s="275"/>
      <c r="K3" s="32"/>
    </row>
    <row r="4" spans="1:11" ht="15.75" customHeight="1">
      <c r="A4" s="263"/>
      <c r="B4" s="264"/>
      <c r="C4" s="128"/>
      <c r="D4" s="128"/>
      <c r="E4" s="128"/>
      <c r="F4" s="30"/>
      <c r="G4" s="276" t="s">
        <v>37</v>
      </c>
      <c r="H4" s="277"/>
      <c r="I4" s="276" t="s">
        <v>36</v>
      </c>
      <c r="J4" s="277"/>
      <c r="K4" s="32"/>
    </row>
    <row r="5" spans="1:11" ht="17.25" customHeight="1">
      <c r="A5" s="265" t="s">
        <v>83</v>
      </c>
      <c r="B5" s="266"/>
      <c r="C5" s="186" t="s">
        <v>76</v>
      </c>
      <c r="D5" s="186" t="s">
        <v>100</v>
      </c>
      <c r="E5" s="186" t="s">
        <v>77</v>
      </c>
      <c r="F5" s="186" t="s">
        <v>78</v>
      </c>
      <c r="G5" s="186" t="s">
        <v>79</v>
      </c>
      <c r="H5" s="186" t="s">
        <v>79</v>
      </c>
      <c r="I5" s="187" t="s">
        <v>79</v>
      </c>
      <c r="J5" s="188" t="s">
        <v>79</v>
      </c>
      <c r="K5" s="113"/>
    </row>
    <row r="6" spans="1:11" ht="17.25" customHeight="1">
      <c r="A6" s="193"/>
      <c r="B6" s="194"/>
      <c r="C6" s="189">
        <v>2015</v>
      </c>
      <c r="D6" s="189">
        <v>2016</v>
      </c>
      <c r="E6" s="189">
        <v>2017</v>
      </c>
      <c r="F6" s="189">
        <v>2017</v>
      </c>
      <c r="G6" s="202">
        <v>2018</v>
      </c>
      <c r="H6" s="202">
        <v>2019</v>
      </c>
      <c r="I6" s="191">
        <v>2020</v>
      </c>
      <c r="J6" s="190">
        <v>2021</v>
      </c>
      <c r="K6" s="113"/>
    </row>
    <row r="7" spans="1:11" ht="18" customHeight="1">
      <c r="A7" s="192" t="s">
        <v>17</v>
      </c>
      <c r="B7" s="267"/>
      <c r="C7" s="267"/>
      <c r="D7" s="268"/>
      <c r="E7" s="268"/>
      <c r="F7" s="268"/>
      <c r="G7" s="268"/>
      <c r="H7" s="268"/>
      <c r="I7" s="268"/>
      <c r="J7" s="269"/>
      <c r="K7" s="10"/>
    </row>
    <row r="8" spans="1:11" ht="19.350000000000001" customHeight="1">
      <c r="A8" s="119">
        <v>1</v>
      </c>
      <c r="B8" s="26" t="s">
        <v>87</v>
      </c>
      <c r="C8" s="26">
        <v>16222</v>
      </c>
      <c r="D8" s="26">
        <v>17053</v>
      </c>
      <c r="E8" s="26">
        <v>16782</v>
      </c>
      <c r="F8" s="26">
        <v>15393</v>
      </c>
      <c r="G8" s="153">
        <v>16776</v>
      </c>
      <c r="H8" s="148">
        <v>16774</v>
      </c>
      <c r="I8" s="148">
        <v>16774</v>
      </c>
      <c r="J8" s="148">
        <v>16774</v>
      </c>
      <c r="K8" s="9"/>
    </row>
    <row r="9" spans="1:11" ht="19.350000000000001" customHeight="1">
      <c r="A9" s="120">
        <v>2</v>
      </c>
      <c r="B9" s="27" t="s">
        <v>10</v>
      </c>
      <c r="C9" s="27">
        <v>11</v>
      </c>
      <c r="D9" s="27">
        <v>2</v>
      </c>
      <c r="E9" s="27">
        <v>0</v>
      </c>
      <c r="F9" s="27">
        <v>0</v>
      </c>
      <c r="G9" s="154">
        <v>0</v>
      </c>
      <c r="H9" s="149">
        <v>0</v>
      </c>
      <c r="I9" s="149">
        <v>0</v>
      </c>
      <c r="J9" s="149">
        <v>0</v>
      </c>
      <c r="K9" s="9"/>
    </row>
    <row r="10" spans="1:11" ht="19.350000000000001" customHeight="1">
      <c r="A10" s="120">
        <v>3</v>
      </c>
      <c r="B10" s="27" t="s">
        <v>66</v>
      </c>
      <c r="C10" s="27">
        <v>2028</v>
      </c>
      <c r="D10" s="27">
        <v>2028</v>
      </c>
      <c r="E10" s="27">
        <v>1583</v>
      </c>
      <c r="F10" s="27">
        <v>1812</v>
      </c>
      <c r="G10" s="154">
        <v>1809</v>
      </c>
      <c r="H10" s="149">
        <v>1884</v>
      </c>
      <c r="I10" s="149">
        <v>1890</v>
      </c>
      <c r="J10" s="149">
        <v>1889</v>
      </c>
      <c r="K10" s="9"/>
    </row>
    <row r="11" spans="1:11" s="31" customFormat="1" ht="19.350000000000001" customHeight="1">
      <c r="A11" s="120">
        <v>4</v>
      </c>
      <c r="B11" s="37" t="s">
        <v>33</v>
      </c>
      <c r="C11" s="37">
        <f>SUM(C8:C10)</f>
        <v>18261</v>
      </c>
      <c r="D11" s="37">
        <f>SUM(D8:D10)</f>
        <v>19083</v>
      </c>
      <c r="E11" s="37">
        <f>SUM(E8:E10)</f>
        <v>18365</v>
      </c>
      <c r="F11" s="37">
        <f t="shared" ref="F11:J11" si="0">SUM(F8:F10)</f>
        <v>17205</v>
      </c>
      <c r="G11" s="155">
        <f t="shared" si="0"/>
        <v>18585</v>
      </c>
      <c r="H11" s="150">
        <f t="shared" si="0"/>
        <v>18658</v>
      </c>
      <c r="I11" s="150">
        <f t="shared" si="0"/>
        <v>18664</v>
      </c>
      <c r="J11" s="150">
        <f t="shared" si="0"/>
        <v>18663</v>
      </c>
      <c r="K11" s="33"/>
    </row>
    <row r="12" spans="1:11" ht="19.350000000000001" customHeight="1">
      <c r="A12" s="120">
        <v>5</v>
      </c>
      <c r="B12" s="27" t="s">
        <v>86</v>
      </c>
      <c r="C12" s="27">
        <v>0</v>
      </c>
      <c r="D12" s="27">
        <v>0</v>
      </c>
      <c r="E12" s="27">
        <v>0</v>
      </c>
      <c r="F12" s="27">
        <v>0</v>
      </c>
      <c r="G12" s="154">
        <v>0</v>
      </c>
      <c r="H12" s="149">
        <v>0</v>
      </c>
      <c r="I12" s="149">
        <v>0</v>
      </c>
      <c r="J12" s="149">
        <v>0</v>
      </c>
      <c r="K12" s="9"/>
    </row>
    <row r="13" spans="1:11" ht="19.350000000000001" customHeight="1">
      <c r="A13" s="120">
        <v>6</v>
      </c>
      <c r="B13" s="27" t="s">
        <v>6</v>
      </c>
      <c r="C13" s="27">
        <v>11083</v>
      </c>
      <c r="D13" s="27">
        <v>11706</v>
      </c>
      <c r="E13" s="27">
        <v>11925</v>
      </c>
      <c r="F13" s="27">
        <v>10591</v>
      </c>
      <c r="G13" s="154">
        <v>11925</v>
      </c>
      <c r="H13" s="149">
        <v>11925</v>
      </c>
      <c r="I13" s="149">
        <v>11925</v>
      </c>
      <c r="J13" s="149">
        <v>11925</v>
      </c>
      <c r="K13" s="9"/>
    </row>
    <row r="14" spans="1:11" ht="19.350000000000001" customHeight="1">
      <c r="A14" s="120" t="s">
        <v>60</v>
      </c>
      <c r="B14" s="118" t="s">
        <v>58</v>
      </c>
      <c r="C14" s="232">
        <v>555</v>
      </c>
      <c r="D14" s="232">
        <v>595</v>
      </c>
      <c r="E14" s="232">
        <v>594</v>
      </c>
      <c r="F14" s="232">
        <v>560</v>
      </c>
      <c r="G14" s="237">
        <v>594</v>
      </c>
      <c r="H14" s="238">
        <v>594</v>
      </c>
      <c r="I14" s="238">
        <v>594</v>
      </c>
      <c r="J14" s="238">
        <v>594</v>
      </c>
      <c r="K14" s="9"/>
    </row>
    <row r="15" spans="1:11" ht="19.350000000000001" customHeight="1">
      <c r="A15" s="120">
        <v>7</v>
      </c>
      <c r="B15" s="27" t="s">
        <v>34</v>
      </c>
      <c r="C15" s="27">
        <v>4900</v>
      </c>
      <c r="D15" s="27">
        <v>4743</v>
      </c>
      <c r="E15" s="27">
        <v>2055</v>
      </c>
      <c r="F15" s="27">
        <v>2286</v>
      </c>
      <c r="G15" s="154">
        <v>2275</v>
      </c>
      <c r="H15" s="149">
        <v>2348</v>
      </c>
      <c r="I15" s="149">
        <v>2354</v>
      </c>
      <c r="J15" s="149">
        <v>2353</v>
      </c>
      <c r="K15" s="9"/>
    </row>
    <row r="16" spans="1:11" ht="19.350000000000001" customHeight="1">
      <c r="A16" s="120">
        <v>8</v>
      </c>
      <c r="B16" s="27" t="s">
        <v>11</v>
      </c>
      <c r="C16" s="27">
        <v>149</v>
      </c>
      <c r="D16" s="27">
        <v>191</v>
      </c>
      <c r="E16" s="27">
        <v>205</v>
      </c>
      <c r="F16" s="27">
        <v>219</v>
      </c>
      <c r="G16" s="154">
        <v>205</v>
      </c>
      <c r="H16" s="149">
        <v>205</v>
      </c>
      <c r="I16" s="149">
        <v>205</v>
      </c>
      <c r="J16" s="149">
        <v>205</v>
      </c>
      <c r="K16" s="9"/>
    </row>
    <row r="17" spans="1:11" ht="19.350000000000001" customHeight="1">
      <c r="A17" s="120" t="s">
        <v>67</v>
      </c>
      <c r="B17" s="118" t="s">
        <v>58</v>
      </c>
      <c r="C17" s="232">
        <v>93</v>
      </c>
      <c r="D17" s="232">
        <v>100</v>
      </c>
      <c r="E17" s="232">
        <v>105</v>
      </c>
      <c r="F17" s="232">
        <v>119</v>
      </c>
      <c r="G17" s="237">
        <v>105</v>
      </c>
      <c r="H17" s="238">
        <v>105</v>
      </c>
      <c r="I17" s="238">
        <v>105</v>
      </c>
      <c r="J17" s="238">
        <v>105</v>
      </c>
      <c r="K17" s="9"/>
    </row>
    <row r="18" spans="1:11" s="31" customFormat="1" ht="19.350000000000001" customHeight="1">
      <c r="A18" s="120">
        <v>9</v>
      </c>
      <c r="B18" s="37" t="s">
        <v>12</v>
      </c>
      <c r="C18" s="37">
        <f>C12+C13+C15+C16</f>
        <v>16132</v>
      </c>
      <c r="D18" s="37">
        <f t="shared" ref="D18:J18" si="1">D12+D13+D15+D16</f>
        <v>16640</v>
      </c>
      <c r="E18" s="37">
        <f t="shared" si="1"/>
        <v>14185</v>
      </c>
      <c r="F18" s="37">
        <f t="shared" si="1"/>
        <v>13096</v>
      </c>
      <c r="G18" s="37">
        <f t="shared" si="1"/>
        <v>14405</v>
      </c>
      <c r="H18" s="37">
        <f t="shared" si="1"/>
        <v>14478</v>
      </c>
      <c r="I18" s="37">
        <f t="shared" si="1"/>
        <v>14484</v>
      </c>
      <c r="J18" s="205">
        <f t="shared" si="1"/>
        <v>14483</v>
      </c>
      <c r="K18" s="33"/>
    </row>
    <row r="19" spans="1:11" s="31" customFormat="1" ht="19.350000000000001" customHeight="1">
      <c r="A19" s="120">
        <v>10</v>
      </c>
      <c r="B19" s="40" t="s">
        <v>0</v>
      </c>
      <c r="C19" s="40">
        <f>C11-C18</f>
        <v>2129</v>
      </c>
      <c r="D19" s="40">
        <f t="shared" ref="D19:J19" si="2">D11-D18</f>
        <v>2443</v>
      </c>
      <c r="E19" s="40">
        <f t="shared" si="2"/>
        <v>4180</v>
      </c>
      <c r="F19" s="40">
        <f t="shared" si="2"/>
        <v>4109</v>
      </c>
      <c r="G19" s="156">
        <f t="shared" si="2"/>
        <v>4180</v>
      </c>
      <c r="H19" s="151">
        <f t="shared" si="2"/>
        <v>4180</v>
      </c>
      <c r="I19" s="151">
        <f t="shared" si="2"/>
        <v>4180</v>
      </c>
      <c r="J19" s="151">
        <f t="shared" si="2"/>
        <v>4180</v>
      </c>
      <c r="K19" s="33"/>
    </row>
    <row r="20" spans="1:11" ht="19.350000000000001" customHeight="1">
      <c r="A20" s="120">
        <v>11</v>
      </c>
      <c r="B20" s="27" t="s">
        <v>3</v>
      </c>
      <c r="C20" s="27">
        <v>0</v>
      </c>
      <c r="D20" s="27">
        <v>0</v>
      </c>
      <c r="E20" s="27">
        <v>0</v>
      </c>
      <c r="F20" s="27">
        <v>0</v>
      </c>
      <c r="G20" s="154">
        <v>0</v>
      </c>
      <c r="H20" s="149">
        <v>0</v>
      </c>
      <c r="I20" s="149">
        <v>0</v>
      </c>
      <c r="J20" s="149">
        <v>0</v>
      </c>
      <c r="K20" s="9"/>
    </row>
    <row r="21" spans="1:11" ht="19.350000000000001" customHeight="1">
      <c r="A21" s="120">
        <v>12</v>
      </c>
      <c r="B21" s="27" t="s">
        <v>2</v>
      </c>
      <c r="C21" s="27">
        <v>0</v>
      </c>
      <c r="D21" s="27">
        <v>0</v>
      </c>
      <c r="E21" s="27">
        <v>0</v>
      </c>
      <c r="F21" s="27">
        <v>0</v>
      </c>
      <c r="G21" s="154">
        <v>0</v>
      </c>
      <c r="H21" s="149">
        <v>0</v>
      </c>
      <c r="I21" s="149">
        <v>0</v>
      </c>
      <c r="J21" s="149">
        <v>0</v>
      </c>
      <c r="K21" s="9"/>
    </row>
    <row r="22" spans="1:11" ht="19.350000000000001" customHeight="1">
      <c r="A22" s="120">
        <v>13</v>
      </c>
      <c r="B22" s="27" t="s">
        <v>1</v>
      </c>
      <c r="C22" s="27">
        <v>14</v>
      </c>
      <c r="D22" s="27">
        <v>2</v>
      </c>
      <c r="E22" s="27">
        <v>2</v>
      </c>
      <c r="F22" s="27">
        <v>7</v>
      </c>
      <c r="G22" s="154">
        <v>2</v>
      </c>
      <c r="H22" s="149">
        <v>1</v>
      </c>
      <c r="I22" s="149">
        <v>1</v>
      </c>
      <c r="J22" s="149">
        <v>1</v>
      </c>
      <c r="K22" s="9"/>
    </row>
    <row r="23" spans="1:11" s="31" customFormat="1" ht="19.350000000000001" customHeight="1">
      <c r="A23" s="120">
        <v>14</v>
      </c>
      <c r="B23" s="28" t="s">
        <v>4</v>
      </c>
      <c r="C23" s="28">
        <f>C20+C21-C22</f>
        <v>-14</v>
      </c>
      <c r="D23" s="28">
        <f t="shared" ref="D23:J23" si="3">D20+D21-D22</f>
        <v>-2</v>
      </c>
      <c r="E23" s="28">
        <f t="shared" si="3"/>
        <v>-2</v>
      </c>
      <c r="F23" s="28">
        <f t="shared" si="3"/>
        <v>-7</v>
      </c>
      <c r="G23" s="28">
        <f t="shared" si="3"/>
        <v>-2</v>
      </c>
      <c r="H23" s="28">
        <f t="shared" si="3"/>
        <v>-1</v>
      </c>
      <c r="I23" s="28">
        <f t="shared" si="3"/>
        <v>-1</v>
      </c>
      <c r="J23" s="160">
        <f t="shared" si="3"/>
        <v>-1</v>
      </c>
      <c r="K23" s="33"/>
    </row>
    <row r="24" spans="1:11" s="31" customFormat="1" ht="19.350000000000001" customHeight="1">
      <c r="A24" s="120">
        <v>15</v>
      </c>
      <c r="B24" s="40" t="s">
        <v>13</v>
      </c>
      <c r="C24" s="40">
        <f t="shared" ref="C24" si="4">C19+C23</f>
        <v>2115</v>
      </c>
      <c r="D24" s="40">
        <f t="shared" ref="D24:J24" si="5">D19+D23</f>
        <v>2441</v>
      </c>
      <c r="E24" s="40">
        <f t="shared" si="5"/>
        <v>4178</v>
      </c>
      <c r="F24" s="40">
        <f t="shared" si="5"/>
        <v>4102</v>
      </c>
      <c r="G24" s="156">
        <f t="shared" si="5"/>
        <v>4178</v>
      </c>
      <c r="H24" s="151">
        <f t="shared" si="5"/>
        <v>4179</v>
      </c>
      <c r="I24" s="151">
        <f t="shared" si="5"/>
        <v>4179</v>
      </c>
      <c r="J24" s="151">
        <f t="shared" si="5"/>
        <v>4179</v>
      </c>
      <c r="K24" s="33"/>
    </row>
    <row r="25" spans="1:11" s="31" customFormat="1" ht="19.350000000000001" customHeight="1">
      <c r="A25" s="120">
        <v>16</v>
      </c>
      <c r="B25" s="146" t="s">
        <v>54</v>
      </c>
      <c r="C25" s="147">
        <v>0</v>
      </c>
      <c r="D25" s="147">
        <v>0</v>
      </c>
      <c r="E25" s="147">
        <v>0</v>
      </c>
      <c r="F25" s="147">
        <v>0</v>
      </c>
      <c r="G25" s="157">
        <v>0</v>
      </c>
      <c r="H25" s="152">
        <v>0</v>
      </c>
      <c r="I25" s="152">
        <v>0</v>
      </c>
      <c r="J25" s="152">
        <v>0</v>
      </c>
      <c r="K25" s="33"/>
    </row>
    <row r="26" spans="1:11" s="31" customFormat="1" ht="19.350000000000001" customHeight="1">
      <c r="A26" s="120">
        <v>17</v>
      </c>
      <c r="B26" s="146" t="s">
        <v>55</v>
      </c>
      <c r="C26" s="147">
        <v>0</v>
      </c>
      <c r="D26" s="147">
        <v>0</v>
      </c>
      <c r="E26" s="147">
        <v>0</v>
      </c>
      <c r="F26" s="147">
        <v>0</v>
      </c>
      <c r="G26" s="157">
        <v>0</v>
      </c>
      <c r="H26" s="152">
        <v>0</v>
      </c>
      <c r="I26" s="152">
        <v>0</v>
      </c>
      <c r="J26" s="152">
        <v>0</v>
      </c>
      <c r="K26" s="33"/>
    </row>
    <row r="27" spans="1:11" ht="19.350000000000001" customHeight="1">
      <c r="A27" s="120">
        <v>18</v>
      </c>
      <c r="B27" s="37" t="s">
        <v>35</v>
      </c>
      <c r="C27" s="37">
        <f>C25-C26</f>
        <v>0</v>
      </c>
      <c r="D27" s="37">
        <f t="shared" ref="D27:J27" si="6">D25-D26</f>
        <v>0</v>
      </c>
      <c r="E27" s="37">
        <f t="shared" si="6"/>
        <v>0</v>
      </c>
      <c r="F27" s="37">
        <f t="shared" si="6"/>
        <v>0</v>
      </c>
      <c r="G27" s="37">
        <f t="shared" si="6"/>
        <v>0</v>
      </c>
      <c r="H27" s="37">
        <f t="shared" si="6"/>
        <v>0</v>
      </c>
      <c r="I27" s="37">
        <f t="shared" si="6"/>
        <v>0</v>
      </c>
      <c r="J27" s="155">
        <f t="shared" si="6"/>
        <v>0</v>
      </c>
      <c r="K27" s="34"/>
    </row>
    <row r="28" spans="1:11" ht="19.350000000000001" customHeight="1">
      <c r="A28" s="120">
        <v>19</v>
      </c>
      <c r="B28" s="146" t="s">
        <v>56</v>
      </c>
      <c r="C28" s="27">
        <v>0</v>
      </c>
      <c r="D28" s="27">
        <v>0</v>
      </c>
      <c r="E28" s="27">
        <v>0</v>
      </c>
      <c r="F28" s="27">
        <v>0</v>
      </c>
      <c r="G28" s="154">
        <v>0</v>
      </c>
      <c r="H28" s="149">
        <v>0</v>
      </c>
      <c r="I28" s="149">
        <v>0</v>
      </c>
      <c r="J28" s="149">
        <v>0</v>
      </c>
      <c r="K28" s="34"/>
    </row>
    <row r="29" spans="1:11" ht="19.350000000000001" customHeight="1">
      <c r="A29" s="120">
        <v>20</v>
      </c>
      <c r="B29" s="146" t="s">
        <v>57</v>
      </c>
      <c r="C29" s="27">
        <v>0</v>
      </c>
      <c r="D29" s="27">
        <v>0</v>
      </c>
      <c r="E29" s="27">
        <v>0</v>
      </c>
      <c r="F29" s="27">
        <v>0</v>
      </c>
      <c r="G29" s="154">
        <v>0</v>
      </c>
      <c r="H29" s="149">
        <v>0</v>
      </c>
      <c r="I29" s="149">
        <v>0</v>
      </c>
      <c r="J29" s="149">
        <v>0</v>
      </c>
      <c r="K29" s="34"/>
    </row>
    <row r="30" spans="1:11" s="31" customFormat="1" ht="19.350000000000001" customHeight="1">
      <c r="A30" s="121">
        <v>21</v>
      </c>
      <c r="B30" s="29" t="s">
        <v>14</v>
      </c>
      <c r="C30" s="29">
        <f>C24+C27-C28-C29</f>
        <v>2115</v>
      </c>
      <c r="D30" s="29">
        <f t="shared" ref="D30:J30" si="7">D24+D27-D28-D29</f>
        <v>2441</v>
      </c>
      <c r="E30" s="29">
        <f t="shared" si="7"/>
        <v>4178</v>
      </c>
      <c r="F30" s="29">
        <f t="shared" si="7"/>
        <v>4102</v>
      </c>
      <c r="G30" s="29">
        <f t="shared" si="7"/>
        <v>4178</v>
      </c>
      <c r="H30" s="29">
        <f t="shared" si="7"/>
        <v>4179</v>
      </c>
      <c r="I30" s="29">
        <f t="shared" si="7"/>
        <v>4179</v>
      </c>
      <c r="J30" s="158">
        <f t="shared" si="7"/>
        <v>4179</v>
      </c>
      <c r="K30" s="33"/>
    </row>
    <row r="31" spans="1:11" ht="25.5">
      <c r="A31" s="120">
        <v>22</v>
      </c>
      <c r="B31" s="27" t="s">
        <v>95</v>
      </c>
      <c r="C31" s="27">
        <v>2512</v>
      </c>
      <c r="D31" s="27">
        <v>2511</v>
      </c>
      <c r="E31" s="27">
        <v>336</v>
      </c>
      <c r="F31" s="27">
        <v>336</v>
      </c>
      <c r="G31" s="154">
        <v>336</v>
      </c>
      <c r="H31" s="149">
        <v>336</v>
      </c>
      <c r="I31" s="149">
        <v>336</v>
      </c>
      <c r="J31" s="149">
        <v>336</v>
      </c>
      <c r="K31" s="34"/>
    </row>
    <row r="32" spans="1:11" ht="25.5">
      <c r="A32" s="120">
        <v>23</v>
      </c>
      <c r="B32" s="27" t="s">
        <v>96</v>
      </c>
      <c r="C32" s="27">
        <v>0</v>
      </c>
      <c r="D32" s="27">
        <v>0</v>
      </c>
      <c r="E32" s="27">
        <v>0</v>
      </c>
      <c r="F32" s="27">
        <v>0</v>
      </c>
      <c r="G32" s="154">
        <v>0</v>
      </c>
      <c r="H32" s="149">
        <v>0</v>
      </c>
      <c r="I32" s="149">
        <v>0</v>
      </c>
      <c r="J32" s="149">
        <v>0</v>
      </c>
      <c r="K32" s="34"/>
    </row>
    <row r="33" spans="1:11" ht="19.350000000000001" customHeight="1">
      <c r="A33" s="120">
        <v>24</v>
      </c>
      <c r="B33" s="27" t="s">
        <v>97</v>
      </c>
      <c r="C33" s="27">
        <v>-94</v>
      </c>
      <c r="D33" s="27">
        <v>-372</v>
      </c>
      <c r="E33" s="27">
        <v>0</v>
      </c>
      <c r="F33" s="27">
        <v>0</v>
      </c>
      <c r="G33" s="154">
        <v>0</v>
      </c>
      <c r="H33" s="149">
        <v>0</v>
      </c>
      <c r="I33" s="149">
        <v>0</v>
      </c>
      <c r="J33" s="149">
        <v>0</v>
      </c>
      <c r="K33" s="34"/>
    </row>
    <row r="34" spans="1:11" ht="19.350000000000001" customHeight="1">
      <c r="A34" s="120">
        <v>25</v>
      </c>
      <c r="B34" s="27" t="s">
        <v>98</v>
      </c>
      <c r="C34" s="27">
        <v>-4836</v>
      </c>
      <c r="D34" s="27">
        <v>-4832</v>
      </c>
      <c r="E34" s="27">
        <v>-4832</v>
      </c>
      <c r="F34" s="27">
        <v>-4836</v>
      </c>
      <c r="G34" s="154">
        <v>-4832</v>
      </c>
      <c r="H34" s="149">
        <v>-4832</v>
      </c>
      <c r="I34" s="149">
        <v>-4832</v>
      </c>
      <c r="J34" s="149">
        <v>-4832</v>
      </c>
      <c r="K34" s="34"/>
    </row>
    <row r="35" spans="1:11" s="31" customFormat="1" ht="19.350000000000001" customHeight="1">
      <c r="A35" s="121">
        <v>26</v>
      </c>
      <c r="B35" s="29" t="s">
        <v>99</v>
      </c>
      <c r="C35" s="29">
        <f>C30+C31+C32+C33+C34</f>
        <v>-303</v>
      </c>
      <c r="D35" s="29">
        <f t="shared" ref="D35:J35" si="8">D30+D31+D32+D33+D34</f>
        <v>-252</v>
      </c>
      <c r="E35" s="29">
        <f t="shared" si="8"/>
        <v>-318</v>
      </c>
      <c r="F35" s="29">
        <f t="shared" si="8"/>
        <v>-398</v>
      </c>
      <c r="G35" s="29">
        <f t="shared" si="8"/>
        <v>-318</v>
      </c>
      <c r="H35" s="29">
        <f t="shared" si="8"/>
        <v>-317</v>
      </c>
      <c r="I35" s="29">
        <f t="shared" si="8"/>
        <v>-317</v>
      </c>
      <c r="J35" s="158">
        <f t="shared" si="8"/>
        <v>-317</v>
      </c>
      <c r="K35" s="33"/>
    </row>
    <row r="37" spans="1:11">
      <c r="B37" s="11" t="s">
        <v>138</v>
      </c>
    </row>
    <row r="40" spans="1:11">
      <c r="B40" s="49"/>
    </row>
  </sheetData>
  <mergeCells count="10">
    <mergeCell ref="A1:J1"/>
    <mergeCell ref="A4:B4"/>
    <mergeCell ref="A5:B5"/>
    <mergeCell ref="B7:J7"/>
    <mergeCell ref="D2:J2"/>
    <mergeCell ref="G3:J3"/>
    <mergeCell ref="G4:H4"/>
    <mergeCell ref="I4:J4"/>
    <mergeCell ref="A2:B2"/>
    <mergeCell ref="A3:B3"/>
  </mergeCells>
  <pageMargins left="0.78740157480314965" right="0.78740157480314965" top="0.98425196850393704" bottom="0.98425196850393704" header="0.51181102362204722" footer="0.51181102362204722"/>
  <pageSetup paperSize="9" scale="66" orientation="landscape" r:id="rId1"/>
  <headerFooter alignWithMargins="0">
    <oddHeader>&amp;L&amp;"Arial,Fett"&amp;12Wirtschaftsplan
für sonstige Sondervermögen&amp;RAlle Angaben in T€, sofern nicht anders angegeben</oddHeader>
    <oddFooter>&amp;L&amp;F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J22"/>
  <sheetViews>
    <sheetView zoomScaleNormal="100" workbookViewId="0">
      <selection activeCell="E25" sqref="E25"/>
    </sheetView>
  </sheetViews>
  <sheetFormatPr baseColWidth="10" defaultRowHeight="14.25"/>
  <cols>
    <col min="1" max="1" width="6.42578125" bestFit="1" customWidth="1"/>
    <col min="2" max="2" width="50.5703125" style="1" customWidth="1"/>
    <col min="3" max="10" width="12.85546875" style="1" customWidth="1"/>
  </cols>
  <sheetData>
    <row r="1" spans="1:10" ht="22.5" customHeight="1">
      <c r="A1" s="284" t="s">
        <v>8</v>
      </c>
      <c r="B1" s="285"/>
      <c r="C1" s="285"/>
      <c r="D1" s="285"/>
      <c r="E1" s="285"/>
      <c r="F1" s="285"/>
      <c r="G1" s="285"/>
      <c r="H1" s="285"/>
      <c r="I1" s="285"/>
      <c r="J1" s="286"/>
    </row>
    <row r="2" spans="1:10" ht="15.75" customHeight="1">
      <c r="A2" s="287" t="s">
        <v>50</v>
      </c>
      <c r="B2" s="288"/>
      <c r="C2" s="270" t="s">
        <v>94</v>
      </c>
      <c r="D2" s="270"/>
      <c r="E2" s="270"/>
      <c r="F2" s="271"/>
      <c r="G2" s="271"/>
      <c r="H2" s="271"/>
      <c r="I2" s="271"/>
      <c r="J2" s="272"/>
    </row>
    <row r="3" spans="1:10" ht="18" customHeight="1">
      <c r="A3" s="282"/>
      <c r="B3" s="283"/>
      <c r="C3" s="123"/>
      <c r="D3" s="123"/>
      <c r="E3" s="123"/>
      <c r="F3" s="123"/>
      <c r="G3" s="280" t="s">
        <v>37</v>
      </c>
      <c r="H3" s="281"/>
      <c r="I3" s="280" t="s">
        <v>36</v>
      </c>
      <c r="J3" s="281"/>
    </row>
    <row r="4" spans="1:10" ht="12.75" customHeight="1">
      <c r="A4" s="115" t="s">
        <v>17</v>
      </c>
      <c r="B4" s="124" t="s">
        <v>15</v>
      </c>
      <c r="C4" s="186" t="s">
        <v>76</v>
      </c>
      <c r="D4" s="186" t="s">
        <v>100</v>
      </c>
      <c r="E4" s="186" t="s">
        <v>77</v>
      </c>
      <c r="F4" s="186" t="s">
        <v>78</v>
      </c>
      <c r="G4" s="186" t="s">
        <v>79</v>
      </c>
      <c r="H4" s="186" t="s">
        <v>79</v>
      </c>
      <c r="I4" s="187" t="s">
        <v>79</v>
      </c>
      <c r="J4" s="188" t="s">
        <v>79</v>
      </c>
    </row>
    <row r="5" spans="1:10" ht="12.75">
      <c r="A5" s="122"/>
      <c r="B5" s="204"/>
      <c r="C5" s="189">
        <v>2015</v>
      </c>
      <c r="D5" s="189">
        <v>2016</v>
      </c>
      <c r="E5" s="189">
        <v>2017</v>
      </c>
      <c r="F5" s="189">
        <v>2017</v>
      </c>
      <c r="G5" s="202">
        <v>2018</v>
      </c>
      <c r="H5" s="202">
        <v>2019</v>
      </c>
      <c r="I5" s="191">
        <v>2020</v>
      </c>
      <c r="J5" s="190">
        <v>2021</v>
      </c>
    </row>
    <row r="6" spans="1:10" s="7" customFormat="1" ht="19.350000000000001" customHeight="1">
      <c r="A6" s="125">
        <v>1</v>
      </c>
      <c r="B6" s="109" t="s">
        <v>45</v>
      </c>
      <c r="C6" s="207">
        <v>6611</v>
      </c>
      <c r="D6" s="207">
        <v>7121</v>
      </c>
      <c r="E6" s="207">
        <v>6678</v>
      </c>
      <c r="F6" s="207">
        <v>8288</v>
      </c>
      <c r="G6" s="207">
        <v>4830</v>
      </c>
      <c r="H6" s="207">
        <v>6748</v>
      </c>
      <c r="I6" s="207">
        <v>14780</v>
      </c>
      <c r="J6" s="207">
        <v>20445</v>
      </c>
    </row>
    <row r="7" spans="1:10" s="7" customFormat="1" ht="19.350000000000001" customHeight="1">
      <c r="A7" s="125">
        <v>2</v>
      </c>
      <c r="B7" s="114" t="s">
        <v>46</v>
      </c>
      <c r="C7" s="208">
        <v>0</v>
      </c>
      <c r="D7" s="208">
        <v>0</v>
      </c>
      <c r="E7" s="208">
        <v>0</v>
      </c>
      <c r="F7" s="207">
        <v>0</v>
      </c>
      <c r="G7" s="207">
        <v>0</v>
      </c>
      <c r="H7" s="207">
        <v>0</v>
      </c>
      <c r="I7" s="207">
        <v>0</v>
      </c>
      <c r="J7" s="207">
        <v>0</v>
      </c>
    </row>
    <row r="8" spans="1:10" s="7" customFormat="1" ht="19.350000000000001" customHeight="1">
      <c r="A8" s="125">
        <v>3</v>
      </c>
      <c r="B8" s="114" t="s">
        <v>47</v>
      </c>
      <c r="C8" s="208">
        <v>0</v>
      </c>
      <c r="D8" s="208">
        <v>0</v>
      </c>
      <c r="E8" s="208">
        <v>0</v>
      </c>
      <c r="F8" s="207">
        <v>0</v>
      </c>
      <c r="G8" s="207">
        <v>0</v>
      </c>
      <c r="H8" s="207">
        <v>0</v>
      </c>
      <c r="I8" s="207">
        <v>0</v>
      </c>
      <c r="J8" s="207">
        <v>0</v>
      </c>
    </row>
    <row r="9" spans="1:10" s="7" customFormat="1" ht="19.350000000000001" customHeight="1">
      <c r="A9" s="125">
        <v>4</v>
      </c>
      <c r="B9" s="114" t="s">
        <v>48</v>
      </c>
      <c r="C9" s="208">
        <v>7</v>
      </c>
      <c r="D9" s="208">
        <v>7</v>
      </c>
      <c r="E9" s="208">
        <v>7</v>
      </c>
      <c r="F9" s="207">
        <v>7</v>
      </c>
      <c r="G9" s="207">
        <v>8</v>
      </c>
      <c r="H9" s="207">
        <v>8</v>
      </c>
      <c r="I9" s="207">
        <v>8</v>
      </c>
      <c r="J9" s="207">
        <v>9</v>
      </c>
    </row>
    <row r="10" spans="1:10" ht="19.350000000000001" customHeight="1">
      <c r="A10" s="125">
        <v>5</v>
      </c>
      <c r="B10" s="35" t="s">
        <v>49</v>
      </c>
      <c r="C10" s="209">
        <v>0</v>
      </c>
      <c r="D10" s="209">
        <v>0</v>
      </c>
      <c r="E10" s="209">
        <v>0</v>
      </c>
      <c r="F10" s="207">
        <v>0</v>
      </c>
      <c r="G10" s="207">
        <v>0</v>
      </c>
      <c r="H10" s="207">
        <v>0</v>
      </c>
      <c r="I10" s="207">
        <v>0</v>
      </c>
      <c r="J10" s="207">
        <v>0</v>
      </c>
    </row>
    <row r="11" spans="1:10" ht="19.350000000000001" customHeight="1">
      <c r="A11" s="125">
        <v>6</v>
      </c>
      <c r="B11" s="36" t="s">
        <v>44</v>
      </c>
      <c r="C11" s="210">
        <f>SUM(C6:C10)</f>
        <v>6618</v>
      </c>
      <c r="D11" s="210">
        <f>SUM(D6:D10)</f>
        <v>7128</v>
      </c>
      <c r="E11" s="210">
        <f>SUM(E6:E10)</f>
        <v>6685</v>
      </c>
      <c r="F11" s="210">
        <f t="shared" ref="F11:J11" si="0">SUM(F6:F10)</f>
        <v>8295</v>
      </c>
      <c r="G11" s="210">
        <f t="shared" si="0"/>
        <v>4838</v>
      </c>
      <c r="H11" s="210">
        <f t="shared" si="0"/>
        <v>6756</v>
      </c>
      <c r="I11" s="210">
        <f t="shared" si="0"/>
        <v>14788</v>
      </c>
      <c r="J11" s="211">
        <f t="shared" si="0"/>
        <v>20454</v>
      </c>
    </row>
    <row r="12" spans="1:10" s="7" customFormat="1" ht="19.350000000000001" customHeight="1">
      <c r="A12" s="125">
        <v>8</v>
      </c>
      <c r="B12" s="109" t="s">
        <v>88</v>
      </c>
      <c r="C12" s="208">
        <f>Erfolgsplan!C35</f>
        <v>-303</v>
      </c>
      <c r="D12" s="208">
        <f>Erfolgsplan!D35</f>
        <v>-252</v>
      </c>
      <c r="E12" s="208">
        <f>Erfolgsplan!E35</f>
        <v>-318</v>
      </c>
      <c r="F12" s="208">
        <f>Erfolgsplan!F35</f>
        <v>-398</v>
      </c>
      <c r="G12" s="208">
        <f>Erfolgsplan!G35</f>
        <v>-318</v>
      </c>
      <c r="H12" s="208">
        <f>Erfolgsplan!H35</f>
        <v>-317</v>
      </c>
      <c r="I12" s="208">
        <f>Erfolgsplan!I35</f>
        <v>-317</v>
      </c>
      <c r="J12" s="208">
        <f>Erfolgsplan!J35</f>
        <v>-317</v>
      </c>
    </row>
    <row r="13" spans="1:10" s="7" customFormat="1" ht="19.350000000000001" customHeight="1">
      <c r="A13" s="125">
        <v>9</v>
      </c>
      <c r="B13" s="114" t="s">
        <v>34</v>
      </c>
      <c r="C13" s="208">
        <f>Erfolgsplan!C15</f>
        <v>4900</v>
      </c>
      <c r="D13" s="208">
        <f>Erfolgsplan!D15</f>
        <v>4743</v>
      </c>
      <c r="E13" s="208">
        <f>Erfolgsplan!E15</f>
        <v>2055</v>
      </c>
      <c r="F13" s="208">
        <f>Erfolgsplan!F15</f>
        <v>2286</v>
      </c>
      <c r="G13" s="208">
        <f>Erfolgsplan!G15</f>
        <v>2275</v>
      </c>
      <c r="H13" s="208">
        <f>Erfolgsplan!H15</f>
        <v>2348</v>
      </c>
      <c r="I13" s="208">
        <f>Erfolgsplan!I15</f>
        <v>2354</v>
      </c>
      <c r="J13" s="208">
        <f>Erfolgsplan!J15</f>
        <v>2353</v>
      </c>
    </row>
    <row r="14" spans="1:10" s="7" customFormat="1" ht="19.350000000000001" customHeight="1">
      <c r="A14" s="125">
        <v>10</v>
      </c>
      <c r="B14" s="114" t="s">
        <v>39</v>
      </c>
      <c r="C14" s="208">
        <v>0</v>
      </c>
      <c r="D14" s="208">
        <v>0</v>
      </c>
      <c r="E14" s="208">
        <v>0</v>
      </c>
      <c r="F14" s="207">
        <v>0</v>
      </c>
      <c r="G14" s="207">
        <v>0</v>
      </c>
      <c r="H14" s="207">
        <v>0</v>
      </c>
      <c r="I14" s="207">
        <v>0</v>
      </c>
      <c r="J14" s="207">
        <v>0</v>
      </c>
    </row>
    <row r="15" spans="1:10" s="7" customFormat="1" ht="19.350000000000001" customHeight="1">
      <c r="A15" s="125">
        <v>11</v>
      </c>
      <c r="B15" s="114" t="s">
        <v>89</v>
      </c>
      <c r="C15" s="208">
        <v>-4696</v>
      </c>
      <c r="D15" s="208">
        <f>-2511-1898-135</f>
        <v>-4544</v>
      </c>
      <c r="E15" s="208">
        <f>-1512-120-336</f>
        <v>-1968</v>
      </c>
      <c r="F15" s="207">
        <v>-2198</v>
      </c>
      <c r="G15" s="207">
        <f>-1738-114-336</f>
        <v>-2188</v>
      </c>
      <c r="H15" s="207">
        <f>-1813-112-336</f>
        <v>-2261</v>
      </c>
      <c r="I15" s="207">
        <f>-1819-112-336</f>
        <v>-2267</v>
      </c>
      <c r="J15" s="207">
        <f>-1818-112-336</f>
        <v>-2266</v>
      </c>
    </row>
    <row r="16" spans="1:10" s="7" customFormat="1" ht="19.350000000000001" customHeight="1">
      <c r="A16" s="125">
        <v>12</v>
      </c>
      <c r="B16" s="35" t="s">
        <v>40</v>
      </c>
      <c r="C16" s="208">
        <v>106</v>
      </c>
      <c r="D16" s="208">
        <v>60</v>
      </c>
      <c r="E16" s="208">
        <v>238</v>
      </c>
      <c r="F16" s="207">
        <v>317</v>
      </c>
      <c r="G16" s="207">
        <v>239</v>
      </c>
      <c r="H16" s="207">
        <v>238</v>
      </c>
      <c r="I16" s="207">
        <v>238</v>
      </c>
      <c r="J16" s="207">
        <v>239</v>
      </c>
    </row>
    <row r="17" spans="1:10" s="7" customFormat="1" ht="19.350000000000001" customHeight="1">
      <c r="A17" s="125">
        <v>13</v>
      </c>
      <c r="B17" s="35" t="s">
        <v>51</v>
      </c>
      <c r="C17" s="208">
        <v>0</v>
      </c>
      <c r="D17" s="208">
        <v>0</v>
      </c>
      <c r="E17" s="208">
        <v>0</v>
      </c>
      <c r="F17" s="207">
        <v>0</v>
      </c>
      <c r="G17" s="207">
        <v>0</v>
      </c>
      <c r="H17" s="207">
        <v>0</v>
      </c>
      <c r="I17" s="207">
        <v>0</v>
      </c>
      <c r="J17" s="207">
        <v>0</v>
      </c>
    </row>
    <row r="18" spans="1:10" s="7" customFormat="1" ht="19.350000000000001" customHeight="1">
      <c r="A18" s="125">
        <v>14</v>
      </c>
      <c r="B18" s="35" t="s">
        <v>41</v>
      </c>
      <c r="C18" s="208">
        <v>0</v>
      </c>
      <c r="D18" s="208">
        <v>0</v>
      </c>
      <c r="E18" s="208">
        <v>0</v>
      </c>
      <c r="F18" s="207">
        <v>0</v>
      </c>
      <c r="G18" s="207">
        <v>0</v>
      </c>
      <c r="H18" s="207">
        <v>0</v>
      </c>
      <c r="I18" s="207">
        <v>0</v>
      </c>
      <c r="J18" s="207">
        <v>0</v>
      </c>
    </row>
    <row r="19" spans="1:10" ht="19.350000000000001" customHeight="1">
      <c r="A19" s="125">
        <v>15</v>
      </c>
      <c r="B19" s="35" t="s">
        <v>42</v>
      </c>
      <c r="C19" s="208">
        <f>C6</f>
        <v>6611</v>
      </c>
      <c r="D19" s="208">
        <f t="shared" ref="D19:J19" si="1">D6</f>
        <v>7121</v>
      </c>
      <c r="E19" s="208">
        <f t="shared" si="1"/>
        <v>6678</v>
      </c>
      <c r="F19" s="208">
        <f t="shared" si="1"/>
        <v>8288</v>
      </c>
      <c r="G19" s="208">
        <f t="shared" si="1"/>
        <v>4830</v>
      </c>
      <c r="H19" s="208">
        <f t="shared" si="1"/>
        <v>6748</v>
      </c>
      <c r="I19" s="208">
        <f t="shared" si="1"/>
        <v>14780</v>
      </c>
      <c r="J19" s="208">
        <f t="shared" si="1"/>
        <v>20445</v>
      </c>
    </row>
    <row r="20" spans="1:10" ht="18.75" customHeight="1">
      <c r="A20" s="126">
        <v>16</v>
      </c>
      <c r="B20" s="36" t="s">
        <v>43</v>
      </c>
      <c r="C20" s="210">
        <f>SUM(C12:C19)</f>
        <v>6618</v>
      </c>
      <c r="D20" s="210">
        <f>SUM(D12:D19)</f>
        <v>7128</v>
      </c>
      <c r="E20" s="210">
        <f>SUM(E12:E19)</f>
        <v>6685</v>
      </c>
      <c r="F20" s="210">
        <f t="shared" ref="F20:J20" si="2">SUM(F12:F19)</f>
        <v>8295</v>
      </c>
      <c r="G20" s="210">
        <f t="shared" si="2"/>
        <v>4838</v>
      </c>
      <c r="H20" s="210">
        <f t="shared" si="2"/>
        <v>6756</v>
      </c>
      <c r="I20" s="210">
        <f t="shared" si="2"/>
        <v>14788</v>
      </c>
      <c r="J20" s="210">
        <f t="shared" si="2"/>
        <v>20454</v>
      </c>
    </row>
    <row r="22" spans="1:10">
      <c r="C22" s="214"/>
      <c r="D22" s="214"/>
      <c r="E22" s="214"/>
      <c r="F22" s="214"/>
      <c r="G22" s="214"/>
      <c r="H22" s="214"/>
      <c r="I22" s="214"/>
      <c r="J22" s="214"/>
    </row>
  </sheetData>
  <mergeCells count="6">
    <mergeCell ref="G3:H3"/>
    <mergeCell ref="I3:J3"/>
    <mergeCell ref="A3:B3"/>
    <mergeCell ref="A1:J1"/>
    <mergeCell ref="C2:J2"/>
    <mergeCell ref="A2:B2"/>
  </mergeCells>
  <phoneticPr fontId="0" type="noConversion"/>
  <pageMargins left="0.78740157480314965" right="0.78740157480314965" top="0.98425196850393704" bottom="0.98425196850393704" header="0.51181102362204722" footer="0.51181102362204722"/>
  <pageSetup paperSize="9" scale="82" orientation="landscape" r:id="rId1"/>
  <headerFooter alignWithMargins="0">
    <oddHeader>&amp;L&amp;"Arial,Fett"&amp;12Wirtschaftsplan
für sonstige Sondervermögen&amp;RAlle Angaben in T€, sofern nicht anders angegeben</oddHeader>
    <oddFooter>&amp;L&amp;F</oddFooter>
  </headerFooter>
  <ignoredErrors>
    <ignoredError sqref="C11:J1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4"/>
  <sheetViews>
    <sheetView topLeftCell="A7" zoomScale="80" zoomScaleNormal="80" zoomScalePageLayoutView="90" workbookViewId="0">
      <selection activeCell="E54" sqref="E54"/>
    </sheetView>
  </sheetViews>
  <sheetFormatPr baseColWidth="10" defaultColWidth="5" defaultRowHeight="12.75"/>
  <cols>
    <col min="1" max="1" width="4.28515625" customWidth="1"/>
    <col min="2" max="2" width="46.85546875" customWidth="1"/>
    <col min="3" max="3" width="35.140625" customWidth="1"/>
    <col min="4" max="4" width="16.42578125" customWidth="1"/>
    <col min="5" max="5" width="9.28515625" customWidth="1"/>
    <col min="6" max="13" width="12.7109375" customWidth="1"/>
  </cols>
  <sheetData>
    <row r="1" spans="1:14" ht="22.5" customHeight="1">
      <c r="A1" s="291" t="s">
        <v>59</v>
      </c>
      <c r="B1" s="292"/>
      <c r="C1" s="292"/>
      <c r="D1" s="292"/>
      <c r="E1" s="292"/>
      <c r="F1" s="292"/>
      <c r="G1" s="292"/>
      <c r="H1" s="292"/>
      <c r="I1" s="292"/>
      <c r="J1" s="292"/>
      <c r="K1" s="292"/>
      <c r="L1" s="292"/>
      <c r="M1" s="293"/>
    </row>
    <row r="2" spans="1:14" ht="15.75" customHeight="1">
      <c r="A2" s="296" t="s">
        <v>50</v>
      </c>
      <c r="B2" s="297"/>
      <c r="C2" s="300" t="s">
        <v>94</v>
      </c>
      <c r="D2" s="300"/>
      <c r="E2" s="300"/>
      <c r="F2" s="300"/>
      <c r="G2" s="300"/>
      <c r="H2" s="300"/>
      <c r="I2" s="300"/>
      <c r="J2" s="131"/>
      <c r="K2" s="131"/>
      <c r="L2" s="131"/>
      <c r="M2" s="132"/>
      <c r="N2" s="103"/>
    </row>
    <row r="3" spans="1:14" ht="15.75" customHeight="1">
      <c r="A3" s="298"/>
      <c r="B3" s="299"/>
      <c r="C3" s="301"/>
      <c r="D3" s="301"/>
      <c r="E3" s="301"/>
      <c r="F3" s="301"/>
      <c r="G3" s="301"/>
      <c r="H3" s="301"/>
      <c r="I3" s="301"/>
      <c r="J3" s="294" t="s">
        <v>37</v>
      </c>
      <c r="K3" s="295"/>
      <c r="L3" s="294" t="s">
        <v>36</v>
      </c>
      <c r="M3" s="295"/>
      <c r="N3" s="103"/>
    </row>
    <row r="4" spans="1:14" ht="25.5" customHeight="1">
      <c r="A4" s="54" t="s">
        <v>17</v>
      </c>
      <c r="B4" s="55" t="s">
        <v>15</v>
      </c>
      <c r="C4" s="195" t="s">
        <v>18</v>
      </c>
      <c r="D4" s="289" t="s">
        <v>53</v>
      </c>
      <c r="E4" s="196" t="s">
        <v>19</v>
      </c>
      <c r="F4" s="186" t="s">
        <v>76</v>
      </c>
      <c r="G4" s="186" t="s">
        <v>100</v>
      </c>
      <c r="H4" s="186" t="s">
        <v>77</v>
      </c>
      <c r="I4" s="186" t="s">
        <v>78</v>
      </c>
      <c r="J4" s="186" t="s">
        <v>79</v>
      </c>
      <c r="K4" s="186" t="s">
        <v>79</v>
      </c>
      <c r="L4" s="187" t="s">
        <v>79</v>
      </c>
      <c r="M4" s="188" t="s">
        <v>79</v>
      </c>
    </row>
    <row r="5" spans="1:14" ht="56.25" customHeight="1">
      <c r="A5" s="56"/>
      <c r="B5" s="221"/>
      <c r="C5" s="197"/>
      <c r="D5" s="290"/>
      <c r="E5" s="198" t="s">
        <v>20</v>
      </c>
      <c r="F5" s="189">
        <v>2015</v>
      </c>
      <c r="G5" s="189">
        <v>2016</v>
      </c>
      <c r="H5" s="189">
        <v>2017</v>
      </c>
      <c r="I5" s="189">
        <v>2017</v>
      </c>
      <c r="J5" s="202">
        <v>2018</v>
      </c>
      <c r="K5" s="202">
        <v>2019</v>
      </c>
      <c r="L5" s="191">
        <v>2020</v>
      </c>
      <c r="M5" s="190">
        <v>2021</v>
      </c>
    </row>
    <row r="6" spans="1:14" s="89" customFormat="1" ht="11.25" customHeight="1">
      <c r="A6" s="56"/>
      <c r="B6" s="56"/>
      <c r="C6" s="224"/>
      <c r="D6" s="225"/>
      <c r="E6" s="60"/>
      <c r="F6" s="226"/>
      <c r="G6" s="226"/>
      <c r="H6" s="226"/>
      <c r="I6" s="226"/>
      <c r="J6" s="227"/>
      <c r="K6" s="231"/>
      <c r="L6" s="228"/>
      <c r="M6" s="229"/>
    </row>
    <row r="7" spans="1:14">
      <c r="A7" s="57">
        <v>1</v>
      </c>
      <c r="B7" s="58" t="s">
        <v>21</v>
      </c>
      <c r="C7" s="59"/>
      <c r="D7" s="59"/>
      <c r="E7" s="60"/>
      <c r="F7" s="61"/>
      <c r="G7" s="61"/>
      <c r="H7" s="61"/>
      <c r="I7" s="62"/>
      <c r="J7" s="62"/>
      <c r="K7" s="63"/>
      <c r="L7" s="61"/>
      <c r="M7" s="62"/>
    </row>
    <row r="8" spans="1:14">
      <c r="A8" s="57"/>
      <c r="B8" s="64"/>
      <c r="C8" s="59"/>
      <c r="D8" s="59"/>
      <c r="E8" s="60"/>
      <c r="F8" s="65"/>
      <c r="G8" s="65"/>
      <c r="H8" s="77"/>
      <c r="I8" s="66"/>
      <c r="J8" s="62"/>
      <c r="K8" s="63"/>
      <c r="L8" s="61"/>
      <c r="M8" s="62"/>
    </row>
    <row r="9" spans="1:14">
      <c r="A9" s="57"/>
      <c r="B9" s="67" t="s">
        <v>23</v>
      </c>
      <c r="C9" s="68"/>
      <c r="D9" s="68"/>
      <c r="E9" s="69"/>
      <c r="F9" s="70"/>
      <c r="G9" s="70"/>
      <c r="H9" s="72"/>
      <c r="I9" s="70"/>
      <c r="J9" s="70"/>
      <c r="K9" s="71"/>
      <c r="L9" s="72"/>
      <c r="M9" s="70"/>
    </row>
    <row r="10" spans="1:14">
      <c r="A10" s="57"/>
      <c r="B10" s="64"/>
      <c r="C10" s="59"/>
      <c r="D10" s="59"/>
      <c r="E10" s="60"/>
      <c r="F10" s="73"/>
      <c r="G10" s="73"/>
      <c r="H10" s="61"/>
      <c r="I10" s="66"/>
      <c r="J10" s="62"/>
      <c r="K10" s="63"/>
      <c r="L10" s="61"/>
      <c r="M10" s="62"/>
    </row>
    <row r="11" spans="1:14">
      <c r="A11" s="57">
        <v>2</v>
      </c>
      <c r="B11" s="58" t="s">
        <v>24</v>
      </c>
      <c r="C11" s="59"/>
      <c r="D11" s="59"/>
      <c r="E11" s="60"/>
      <c r="F11" s="73"/>
      <c r="G11" s="73"/>
      <c r="H11" s="61"/>
      <c r="I11" s="66"/>
      <c r="J11" s="62"/>
      <c r="K11" s="63"/>
      <c r="L11" s="61"/>
      <c r="M11" s="62"/>
    </row>
    <row r="12" spans="1:14">
      <c r="A12" s="57"/>
      <c r="B12" s="64" t="s">
        <v>124</v>
      </c>
      <c r="C12" s="59"/>
      <c r="D12" s="59"/>
      <c r="E12" s="60"/>
      <c r="F12" s="73"/>
      <c r="G12" s="73"/>
      <c r="H12" s="61"/>
      <c r="I12" s="66"/>
      <c r="J12" s="62"/>
      <c r="K12" s="63"/>
      <c r="L12" s="61"/>
      <c r="M12" s="62"/>
    </row>
    <row r="13" spans="1:14">
      <c r="A13" s="57"/>
      <c r="B13" s="64"/>
      <c r="C13" s="105" t="s">
        <v>125</v>
      </c>
      <c r="D13" s="117"/>
      <c r="E13" s="218">
        <v>0</v>
      </c>
      <c r="F13" s="73">
        <v>6</v>
      </c>
      <c r="G13" s="73">
        <v>26</v>
      </c>
      <c r="H13" s="61">
        <v>1200</v>
      </c>
      <c r="I13" s="66">
        <v>574</v>
      </c>
      <c r="J13" s="62">
        <v>393</v>
      </c>
      <c r="K13" s="63"/>
      <c r="L13" s="61"/>
      <c r="M13" s="62"/>
    </row>
    <row r="14" spans="1:14">
      <c r="A14" s="57"/>
      <c r="B14" s="64"/>
      <c r="C14" s="105" t="s">
        <v>126</v>
      </c>
      <c r="D14" s="117"/>
      <c r="E14" s="218">
        <v>0</v>
      </c>
      <c r="F14" s="73">
        <v>18</v>
      </c>
      <c r="G14" s="73">
        <v>569</v>
      </c>
      <c r="H14" s="61">
        <v>377</v>
      </c>
      <c r="I14" s="66">
        <v>273</v>
      </c>
      <c r="J14" s="62"/>
      <c r="K14" s="63"/>
      <c r="L14" s="61"/>
      <c r="M14" s="62"/>
    </row>
    <row r="15" spans="1:14" ht="25.5">
      <c r="A15" s="57"/>
      <c r="B15" s="64"/>
      <c r="C15" s="105" t="s">
        <v>137</v>
      </c>
      <c r="D15" s="117"/>
      <c r="E15" s="218">
        <v>0</v>
      </c>
      <c r="F15" s="73"/>
      <c r="G15" s="73"/>
      <c r="H15" s="61">
        <v>150</v>
      </c>
      <c r="I15" s="66">
        <v>1573</v>
      </c>
      <c r="J15" s="62"/>
      <c r="K15" s="63">
        <v>2000</v>
      </c>
      <c r="L15" s="61">
        <v>3000</v>
      </c>
      <c r="M15" s="62">
        <v>9705</v>
      </c>
    </row>
    <row r="16" spans="1:14">
      <c r="A16" s="57"/>
      <c r="B16" s="64"/>
      <c r="C16" s="105" t="s">
        <v>127</v>
      </c>
      <c r="D16" s="117"/>
      <c r="E16" s="218">
        <v>0</v>
      </c>
      <c r="F16" s="73"/>
      <c r="G16" s="73">
        <v>33</v>
      </c>
      <c r="H16" s="61"/>
      <c r="I16" s="66">
        <v>1080</v>
      </c>
      <c r="J16" s="62">
        <v>600</v>
      </c>
      <c r="K16" s="63">
        <v>1935</v>
      </c>
      <c r="L16" s="61">
        <v>4890</v>
      </c>
      <c r="M16" s="62">
        <v>4620</v>
      </c>
    </row>
    <row r="17" spans="1:13" ht="25.5">
      <c r="A17" s="57"/>
      <c r="B17" s="64"/>
      <c r="C17" s="105" t="s">
        <v>136</v>
      </c>
      <c r="D17" s="117"/>
      <c r="E17" s="218">
        <v>0</v>
      </c>
      <c r="F17" s="73"/>
      <c r="G17" s="73">
        <v>1</v>
      </c>
      <c r="H17" s="61">
        <v>200</v>
      </c>
      <c r="I17" s="66"/>
      <c r="J17" s="62">
        <v>2000</v>
      </c>
      <c r="K17" s="63">
        <v>878</v>
      </c>
      <c r="L17" s="61"/>
      <c r="M17" s="62"/>
    </row>
    <row r="18" spans="1:13">
      <c r="A18" s="57"/>
      <c r="B18" s="64"/>
      <c r="C18" s="105" t="s">
        <v>128</v>
      </c>
      <c r="D18" s="117"/>
      <c r="E18" s="218">
        <v>0</v>
      </c>
      <c r="F18" s="73">
        <f>11+120</f>
        <v>131</v>
      </c>
      <c r="G18" s="73">
        <f>13+34+96+61+1</f>
        <v>205</v>
      </c>
      <c r="H18" s="61">
        <f>89+70+49+50+50</f>
        <v>308</v>
      </c>
      <c r="I18" s="66"/>
      <c r="J18" s="62"/>
      <c r="K18" s="63"/>
      <c r="L18" s="61"/>
      <c r="M18" s="62"/>
    </row>
    <row r="19" spans="1:13">
      <c r="A19" s="57"/>
      <c r="B19" s="64"/>
      <c r="C19" s="105" t="s">
        <v>129</v>
      </c>
      <c r="D19" s="117"/>
      <c r="E19" s="218">
        <v>0</v>
      </c>
      <c r="F19" s="73">
        <v>147</v>
      </c>
      <c r="G19" s="73">
        <v>16</v>
      </c>
      <c r="H19" s="61"/>
      <c r="I19" s="66">
        <v>500</v>
      </c>
      <c r="J19" s="62"/>
      <c r="K19" s="63"/>
      <c r="L19" s="61"/>
      <c r="M19" s="62"/>
    </row>
    <row r="20" spans="1:13">
      <c r="A20" s="57"/>
      <c r="B20" s="64"/>
      <c r="C20" s="219"/>
      <c r="D20" s="117"/>
      <c r="E20" s="218"/>
      <c r="F20" s="73"/>
      <c r="G20" s="73"/>
      <c r="H20" s="61"/>
      <c r="I20" s="66"/>
      <c r="J20" s="62"/>
      <c r="K20" s="63"/>
      <c r="L20" s="61"/>
      <c r="M20" s="62"/>
    </row>
    <row r="21" spans="1:13">
      <c r="A21" s="57"/>
      <c r="B21" s="64"/>
      <c r="C21" s="105"/>
      <c r="D21" s="105"/>
      <c r="E21" s="218"/>
      <c r="F21" s="230"/>
      <c r="G21" s="230"/>
      <c r="H21" s="230"/>
      <c r="I21" s="230"/>
      <c r="J21" s="230"/>
      <c r="K21" s="230"/>
      <c r="L21" s="230"/>
      <c r="M21" s="230"/>
    </row>
    <row r="22" spans="1:13">
      <c r="A22" s="57"/>
      <c r="B22" s="64" t="s">
        <v>130</v>
      </c>
      <c r="C22" s="105"/>
      <c r="D22" s="105"/>
      <c r="E22" s="60"/>
      <c r="F22" s="73"/>
      <c r="G22" s="73"/>
      <c r="H22" s="61"/>
      <c r="I22" s="66"/>
      <c r="J22" s="62"/>
      <c r="K22" s="63"/>
      <c r="L22" s="61"/>
      <c r="M22" s="62"/>
    </row>
    <row r="23" spans="1:13">
      <c r="A23" s="57"/>
      <c r="B23" s="64"/>
      <c r="C23" s="105" t="s">
        <v>131</v>
      </c>
      <c r="D23" s="117"/>
      <c r="E23" s="218">
        <v>0</v>
      </c>
      <c r="F23" s="73">
        <v>5431</v>
      </c>
      <c r="G23" s="73">
        <v>5566</v>
      </c>
      <c r="H23" s="61">
        <v>3205</v>
      </c>
      <c r="I23" s="66">
        <v>3208</v>
      </c>
      <c r="J23" s="62">
        <v>1237</v>
      </c>
      <c r="K23" s="63"/>
      <c r="L23" s="61"/>
      <c r="M23" s="62"/>
    </row>
    <row r="24" spans="1:13">
      <c r="A24" s="57"/>
      <c r="B24" s="64"/>
      <c r="C24" s="105" t="s">
        <v>132</v>
      </c>
      <c r="D24" s="117"/>
      <c r="E24" s="218">
        <v>0</v>
      </c>
      <c r="F24" s="73">
        <v>25</v>
      </c>
      <c r="G24" s="73">
        <v>45</v>
      </c>
      <c r="H24" s="61">
        <v>510</v>
      </c>
      <c r="I24" s="66"/>
      <c r="J24" s="62"/>
      <c r="K24" s="63"/>
      <c r="L24" s="61"/>
      <c r="M24" s="62"/>
    </row>
    <row r="25" spans="1:13">
      <c r="A25" s="57"/>
      <c r="B25" s="64"/>
      <c r="C25" s="105" t="s">
        <v>133</v>
      </c>
      <c r="D25" s="117"/>
      <c r="E25" s="218">
        <v>0</v>
      </c>
      <c r="F25" s="73">
        <v>81</v>
      </c>
      <c r="G25" s="73">
        <v>120</v>
      </c>
      <c r="H25" s="61">
        <v>53</v>
      </c>
      <c r="I25" s="66"/>
      <c r="J25" s="62"/>
      <c r="K25" s="63"/>
      <c r="L25" s="61"/>
      <c r="M25" s="62"/>
    </row>
    <row r="26" spans="1:13" ht="25.5">
      <c r="A26" s="57"/>
      <c r="B26" s="64"/>
      <c r="C26" s="105" t="s">
        <v>137</v>
      </c>
      <c r="D26" s="117"/>
      <c r="E26" s="218">
        <v>0</v>
      </c>
      <c r="F26" s="73"/>
      <c r="G26" s="73">
        <v>162</v>
      </c>
      <c r="H26" s="61"/>
      <c r="I26" s="66"/>
      <c r="J26" s="62"/>
      <c r="K26" s="63"/>
      <c r="L26" s="61">
        <v>2000</v>
      </c>
      <c r="M26" s="62">
        <v>1500</v>
      </c>
    </row>
    <row r="27" spans="1:13">
      <c r="A27" s="57"/>
      <c r="B27" s="64"/>
      <c r="C27" s="105" t="s">
        <v>127</v>
      </c>
      <c r="D27" s="117"/>
      <c r="E27" s="218">
        <v>0</v>
      </c>
      <c r="F27" s="73"/>
      <c r="G27" s="73"/>
      <c r="H27" s="61"/>
      <c r="I27" s="66">
        <v>1080</v>
      </c>
      <c r="J27" s="62">
        <v>600</v>
      </c>
      <c r="K27" s="63">
        <v>1935</v>
      </c>
      <c r="L27" s="61">
        <v>4890</v>
      </c>
      <c r="M27" s="62">
        <v>4620</v>
      </c>
    </row>
    <row r="28" spans="1:13">
      <c r="A28" s="57"/>
      <c r="B28" s="58"/>
      <c r="C28" s="105" t="s">
        <v>134</v>
      </c>
      <c r="D28" s="117"/>
      <c r="E28" s="218">
        <v>0</v>
      </c>
      <c r="F28" s="73">
        <f>753+11+3+1</f>
        <v>768</v>
      </c>
      <c r="G28" s="73">
        <f>18+104+47+23</f>
        <v>192</v>
      </c>
      <c r="H28" s="61">
        <f>57+4+90+55+40+50</f>
        <v>296</v>
      </c>
      <c r="I28" s="66"/>
      <c r="J28" s="62"/>
      <c r="K28" s="63"/>
      <c r="L28" s="61"/>
      <c r="M28" s="62"/>
    </row>
    <row r="29" spans="1:13">
      <c r="A29" s="57"/>
      <c r="B29" s="74"/>
      <c r="C29" s="75" t="s">
        <v>135</v>
      </c>
      <c r="D29" s="75"/>
      <c r="E29" s="218">
        <v>0</v>
      </c>
      <c r="F29" s="73">
        <v>4</v>
      </c>
      <c r="G29" s="73">
        <v>186</v>
      </c>
      <c r="H29" s="61">
        <f>244+75+1+59</f>
        <v>379</v>
      </c>
      <c r="I29" s="66"/>
      <c r="J29" s="62"/>
      <c r="K29" s="63"/>
      <c r="L29" s="61"/>
      <c r="M29" s="62"/>
    </row>
    <row r="30" spans="1:13">
      <c r="A30" s="57"/>
      <c r="B30" s="58"/>
      <c r="C30" s="59"/>
      <c r="D30" s="59"/>
      <c r="E30" s="60"/>
      <c r="F30" s="73"/>
      <c r="G30" s="73"/>
      <c r="H30" s="61"/>
      <c r="I30" s="66"/>
      <c r="J30" s="62"/>
      <c r="K30" s="63"/>
      <c r="L30" s="61"/>
      <c r="M30" s="62"/>
    </row>
    <row r="31" spans="1:13">
      <c r="A31" s="57"/>
      <c r="B31" s="58"/>
      <c r="C31" s="59"/>
      <c r="D31" s="59"/>
      <c r="E31" s="60"/>
      <c r="F31" s="230"/>
      <c r="G31" s="230"/>
      <c r="H31" s="230"/>
      <c r="I31" s="230"/>
      <c r="J31" s="230"/>
      <c r="K31" s="230"/>
      <c r="L31" s="230"/>
      <c r="M31" s="230"/>
    </row>
    <row r="32" spans="1:13">
      <c r="A32" s="57"/>
      <c r="B32" s="64"/>
      <c r="C32" s="101"/>
      <c r="D32" s="105"/>
      <c r="E32" s="60"/>
      <c r="F32" s="73"/>
      <c r="G32" s="73"/>
      <c r="H32" s="61"/>
      <c r="I32" s="66"/>
      <c r="J32" s="62"/>
      <c r="K32" s="63"/>
      <c r="L32" s="61"/>
      <c r="M32" s="62"/>
    </row>
    <row r="33" spans="1:15">
      <c r="A33" s="57"/>
      <c r="B33" s="58"/>
      <c r="C33" s="101"/>
      <c r="D33" s="105"/>
      <c r="E33" s="60"/>
      <c r="F33" s="61"/>
      <c r="G33" s="61"/>
      <c r="H33" s="61"/>
      <c r="I33" s="66"/>
      <c r="J33" s="62"/>
      <c r="K33" s="63"/>
      <c r="L33" s="61"/>
      <c r="M33" s="62"/>
    </row>
    <row r="34" spans="1:15">
      <c r="A34" s="57"/>
      <c r="B34" s="74"/>
      <c r="C34" s="75"/>
      <c r="D34" s="75"/>
      <c r="E34" s="76"/>
      <c r="F34" s="77"/>
      <c r="G34" s="77"/>
      <c r="H34" s="77"/>
      <c r="I34" s="66"/>
      <c r="J34" s="62"/>
      <c r="K34" s="78"/>
      <c r="L34" s="61"/>
      <c r="M34" s="61"/>
    </row>
    <row r="35" spans="1:15" s="89" customFormat="1">
      <c r="A35" s="79"/>
      <c r="B35" s="80" t="s">
        <v>25</v>
      </c>
      <c r="C35" s="69"/>
      <c r="D35" s="81"/>
      <c r="E35" s="81"/>
      <c r="F35" s="72">
        <f>SUM(F12:F34)</f>
        <v>6611</v>
      </c>
      <c r="G35" s="72">
        <f t="shared" ref="G35:M35" si="0">SUM(G12:G34)</f>
        <v>7121</v>
      </c>
      <c r="H35" s="72">
        <f t="shared" si="0"/>
        <v>6678</v>
      </c>
      <c r="I35" s="72">
        <f t="shared" si="0"/>
        <v>8288</v>
      </c>
      <c r="J35" s="72">
        <f t="shared" si="0"/>
        <v>4830</v>
      </c>
      <c r="K35" s="72">
        <f t="shared" si="0"/>
        <v>6748</v>
      </c>
      <c r="L35" s="72">
        <f t="shared" si="0"/>
        <v>14780</v>
      </c>
      <c r="M35" s="72">
        <f t="shared" si="0"/>
        <v>20445</v>
      </c>
    </row>
    <row r="36" spans="1:15" ht="12.75" customHeight="1">
      <c r="A36" s="79"/>
      <c r="B36" s="83"/>
      <c r="C36" s="84"/>
      <c r="D36" s="116"/>
      <c r="E36" s="85"/>
      <c r="F36" s="86"/>
      <c r="G36" s="86"/>
      <c r="H36" s="86"/>
      <c r="I36" s="87"/>
      <c r="J36" s="88"/>
      <c r="K36" s="88"/>
      <c r="L36" s="86"/>
      <c r="M36" s="86"/>
      <c r="N36" s="130"/>
    </row>
    <row r="37" spans="1:15">
      <c r="A37" s="90">
        <v>3</v>
      </c>
      <c r="B37" s="91" t="s">
        <v>26</v>
      </c>
      <c r="C37" s="92"/>
      <c r="D37" s="92"/>
      <c r="E37" s="60"/>
      <c r="F37" s="61"/>
      <c r="G37" s="61"/>
      <c r="H37" s="61"/>
      <c r="I37" s="73"/>
      <c r="J37" s="61"/>
      <c r="K37" s="78"/>
      <c r="L37" s="61"/>
      <c r="M37" s="61"/>
      <c r="N37" s="130"/>
    </row>
    <row r="38" spans="1:15">
      <c r="A38" s="90"/>
      <c r="B38" s="91"/>
      <c r="C38" s="102"/>
      <c r="D38" s="117"/>
      <c r="E38" s="60"/>
      <c r="F38" s="61"/>
      <c r="G38" s="61"/>
      <c r="H38" s="61"/>
      <c r="I38" s="73"/>
      <c r="J38" s="61"/>
      <c r="K38" s="78"/>
      <c r="L38" s="61"/>
      <c r="M38" s="61"/>
      <c r="N38" s="130"/>
    </row>
    <row r="39" spans="1:15">
      <c r="A39" s="90"/>
      <c r="B39" s="67" t="s">
        <v>27</v>
      </c>
      <c r="C39" s="68"/>
      <c r="D39" s="68"/>
      <c r="E39" s="69"/>
      <c r="F39" s="72">
        <v>0</v>
      </c>
      <c r="G39" s="72">
        <v>0</v>
      </c>
      <c r="H39" s="72">
        <v>0</v>
      </c>
      <c r="I39" s="70">
        <v>0</v>
      </c>
      <c r="J39" s="72">
        <v>0</v>
      </c>
      <c r="K39" s="82">
        <v>0</v>
      </c>
      <c r="L39" s="72">
        <v>0</v>
      </c>
      <c r="M39" s="72">
        <v>0</v>
      </c>
      <c r="N39" s="130"/>
    </row>
    <row r="40" spans="1:15" ht="12.75" customHeight="1">
      <c r="A40" s="90"/>
      <c r="B40" s="93"/>
      <c r="C40" s="92"/>
      <c r="D40" s="92"/>
      <c r="E40" s="60"/>
      <c r="F40" s="61"/>
      <c r="G40" s="61"/>
      <c r="H40" s="61"/>
      <c r="I40" s="73"/>
      <c r="J40" s="61"/>
      <c r="K40" s="78"/>
      <c r="L40" s="61"/>
      <c r="M40" s="61"/>
      <c r="N40" s="130"/>
    </row>
    <row r="41" spans="1:15" ht="25.5">
      <c r="A41" s="94">
        <v>4</v>
      </c>
      <c r="B41" s="95" t="s">
        <v>28</v>
      </c>
      <c r="C41" s="92"/>
      <c r="D41" s="92"/>
      <c r="E41" s="60"/>
      <c r="F41" s="61"/>
      <c r="G41" s="61"/>
      <c r="H41" s="61"/>
      <c r="I41" s="73"/>
      <c r="J41" s="61"/>
      <c r="K41" s="78"/>
      <c r="L41" s="61"/>
      <c r="M41" s="61"/>
      <c r="N41" s="130"/>
    </row>
    <row r="42" spans="1:15">
      <c r="A42" s="57"/>
      <c r="B42" s="58"/>
      <c r="C42" s="101"/>
      <c r="D42" s="105"/>
      <c r="E42" s="60"/>
      <c r="F42" s="61"/>
      <c r="G42" s="61"/>
      <c r="H42" s="61"/>
      <c r="I42" s="66"/>
      <c r="J42" s="62"/>
      <c r="K42" s="63"/>
      <c r="L42" s="61"/>
      <c r="M42" s="62"/>
      <c r="N42" s="130"/>
    </row>
    <row r="43" spans="1:15">
      <c r="A43" s="106"/>
      <c r="B43" s="107" t="s">
        <v>29</v>
      </c>
      <c r="C43" s="68"/>
      <c r="D43" s="68"/>
      <c r="E43" s="68"/>
      <c r="F43" s="82">
        <v>0</v>
      </c>
      <c r="G43" s="82">
        <v>0</v>
      </c>
      <c r="H43" s="72">
        <v>0</v>
      </c>
      <c r="I43" s="71">
        <v>0</v>
      </c>
      <c r="J43" s="82">
        <v>0</v>
      </c>
      <c r="K43" s="82">
        <v>0</v>
      </c>
      <c r="L43" s="72">
        <v>0</v>
      </c>
      <c r="M43" s="72">
        <v>0</v>
      </c>
      <c r="N43" s="130"/>
    </row>
    <row r="44" spans="1:15" s="89" customFormat="1">
      <c r="A44" s="79"/>
      <c r="B44" s="222"/>
      <c r="C44" s="92"/>
      <c r="D44" s="92"/>
      <c r="E44" s="60"/>
      <c r="F44" s="88"/>
      <c r="G44" s="88"/>
      <c r="H44" s="86"/>
      <c r="I44" s="87"/>
      <c r="J44" s="88"/>
      <c r="K44" s="88"/>
      <c r="L44" s="86"/>
      <c r="M44" s="86"/>
      <c r="N44" s="223"/>
    </row>
    <row r="45" spans="1:15">
      <c r="A45" s="57">
        <v>5</v>
      </c>
      <c r="B45" s="58" t="s">
        <v>30</v>
      </c>
      <c r="C45" s="59"/>
      <c r="D45" s="59"/>
      <c r="E45" s="60"/>
      <c r="F45" s="61"/>
      <c r="G45" s="61"/>
      <c r="H45" s="61"/>
      <c r="I45" s="66"/>
      <c r="J45" s="62"/>
      <c r="K45" s="63"/>
      <c r="L45" s="61"/>
      <c r="M45" s="62"/>
      <c r="N45" s="130"/>
    </row>
    <row r="46" spans="1:15">
      <c r="A46" s="57"/>
      <c r="B46" s="58"/>
      <c r="C46" s="101"/>
      <c r="D46" s="105"/>
      <c r="E46" s="60"/>
      <c r="F46" s="61"/>
      <c r="G46" s="61"/>
      <c r="H46" s="61"/>
      <c r="I46" s="66"/>
      <c r="J46" s="62"/>
      <c r="K46" s="63"/>
      <c r="L46" s="61"/>
      <c r="M46" s="62"/>
      <c r="N46" s="130"/>
    </row>
    <row r="47" spans="1:15" ht="12.75" customHeight="1">
      <c r="A47" s="57"/>
      <c r="B47" s="67" t="s">
        <v>31</v>
      </c>
      <c r="C47" s="96"/>
      <c r="D47" s="96"/>
      <c r="E47" s="97"/>
      <c r="F47" s="72">
        <v>0</v>
      </c>
      <c r="G47" s="72">
        <v>0</v>
      </c>
      <c r="H47" s="72">
        <v>0</v>
      </c>
      <c r="I47" s="72">
        <v>0</v>
      </c>
      <c r="J47" s="72">
        <v>0</v>
      </c>
      <c r="K47" s="82">
        <v>0</v>
      </c>
      <c r="L47" s="72">
        <v>0</v>
      </c>
      <c r="M47" s="72">
        <v>0</v>
      </c>
      <c r="N47" s="99"/>
      <c r="O47" s="99"/>
    </row>
    <row r="48" spans="1:15" s="89" customFormat="1" ht="12.75" customHeight="1">
      <c r="A48" s="90"/>
      <c r="B48" s="93"/>
      <c r="C48" s="220"/>
      <c r="D48" s="220"/>
      <c r="E48" s="60"/>
      <c r="F48" s="86"/>
      <c r="G48" s="86"/>
      <c r="H48" s="86"/>
      <c r="I48" s="86"/>
      <c r="J48" s="86"/>
      <c r="K48" s="88"/>
      <c r="L48" s="86"/>
      <c r="M48" s="86"/>
      <c r="N48" s="99"/>
      <c r="O48" s="99"/>
    </row>
    <row r="49" spans="1:14">
      <c r="A49" s="127">
        <v>6</v>
      </c>
      <c r="B49" s="98" t="s">
        <v>52</v>
      </c>
      <c r="C49" s="59"/>
      <c r="D49" s="59"/>
      <c r="E49" s="60"/>
      <c r="F49" s="61"/>
      <c r="G49" s="61"/>
      <c r="H49" s="61"/>
      <c r="I49" s="62"/>
      <c r="J49" s="62"/>
      <c r="K49" s="62"/>
      <c r="L49" s="62"/>
      <c r="M49" s="62"/>
      <c r="N49" s="130"/>
    </row>
    <row r="50" spans="1:14">
      <c r="A50" s="57"/>
      <c r="B50" s="58"/>
      <c r="C50" s="59"/>
      <c r="D50" s="59"/>
      <c r="E50" s="60"/>
      <c r="F50" s="61"/>
      <c r="G50" s="61"/>
      <c r="H50" s="61"/>
      <c r="I50" s="62"/>
      <c r="J50" s="61"/>
      <c r="K50" s="78"/>
      <c r="L50" s="104"/>
      <c r="M50" s="61"/>
      <c r="N50" s="130"/>
    </row>
    <row r="51" spans="1:14">
      <c r="A51" s="100"/>
      <c r="B51" s="161" t="s">
        <v>32</v>
      </c>
      <c r="C51" s="162"/>
      <c r="D51" s="162"/>
      <c r="E51" s="163"/>
      <c r="F51" s="164">
        <f>F35</f>
        <v>6611</v>
      </c>
      <c r="G51" s="164">
        <f t="shared" ref="G51:M51" si="1">G35</f>
        <v>7121</v>
      </c>
      <c r="H51" s="164">
        <f t="shared" si="1"/>
        <v>6678</v>
      </c>
      <c r="I51" s="164">
        <f t="shared" si="1"/>
        <v>8288</v>
      </c>
      <c r="J51" s="164">
        <f t="shared" si="1"/>
        <v>4830</v>
      </c>
      <c r="K51" s="164">
        <f t="shared" si="1"/>
        <v>6748</v>
      </c>
      <c r="L51" s="164">
        <f t="shared" si="1"/>
        <v>14780</v>
      </c>
      <c r="M51" s="164">
        <f t="shared" si="1"/>
        <v>20445</v>
      </c>
      <c r="N51" s="130"/>
    </row>
    <row r="52" spans="1:14">
      <c r="N52" s="130"/>
    </row>
    <row r="53" spans="1:14">
      <c r="A53" s="110"/>
      <c r="B53" s="159" t="s">
        <v>142</v>
      </c>
      <c r="N53" s="130"/>
    </row>
    <row r="54" spans="1:14">
      <c r="B54" s="159"/>
    </row>
  </sheetData>
  <mergeCells count="6">
    <mergeCell ref="D4:D5"/>
    <mergeCell ref="A1:M1"/>
    <mergeCell ref="J3:K3"/>
    <mergeCell ref="L3:M3"/>
    <mergeCell ref="A2:B3"/>
    <mergeCell ref="C2:I3"/>
  </mergeCells>
  <pageMargins left="0.78740157480314965" right="0.78740157480314965" top="0.98425196850393704" bottom="0.98425196850393704" header="0.51181102362204722" footer="0.51181102362204722"/>
  <pageSetup paperSize="9" scale="58" orientation="landscape" r:id="rId1"/>
  <headerFooter alignWithMargins="0">
    <oddHeader>&amp;L&amp;"Arial,Fett"&amp;12Wirtschaftsplan
für sonstige Sondervermögen&amp;RAlle Angaben in T€, sofern nicht anders angegeben</oddHead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topLeftCell="C1" zoomScaleNormal="100" workbookViewId="0">
      <selection activeCell="G39" sqref="G39"/>
    </sheetView>
  </sheetViews>
  <sheetFormatPr baseColWidth="10" defaultColWidth="5" defaultRowHeight="12.75"/>
  <cols>
    <col min="1" max="1" width="21.28515625" customWidth="1"/>
    <col min="2" max="2" width="30.7109375" customWidth="1"/>
    <col min="3" max="3" width="11.28515625" customWidth="1"/>
    <col min="4" max="4" width="30.7109375" customWidth="1"/>
    <col min="5" max="5" width="22.5703125" customWidth="1"/>
    <col min="6" max="13" width="12.7109375" customWidth="1"/>
  </cols>
  <sheetData>
    <row r="1" spans="1:13" ht="9" customHeight="1">
      <c r="A1" s="303" t="s">
        <v>90</v>
      </c>
      <c r="B1" s="304"/>
      <c r="C1" s="304"/>
      <c r="D1" s="304"/>
      <c r="E1" s="304"/>
      <c r="F1" s="304"/>
      <c r="G1" s="304"/>
      <c r="H1" s="304"/>
      <c r="I1" s="304"/>
      <c r="J1" s="304"/>
      <c r="K1" s="304"/>
      <c r="L1" s="304"/>
      <c r="M1" s="305"/>
    </row>
    <row r="2" spans="1:13" ht="14.25" customHeight="1">
      <c r="A2" s="306"/>
      <c r="B2" s="307"/>
      <c r="C2" s="307"/>
      <c r="D2" s="307"/>
      <c r="E2" s="307"/>
      <c r="F2" s="307"/>
      <c r="G2" s="307"/>
      <c r="H2" s="307"/>
      <c r="I2" s="307"/>
      <c r="J2" s="307"/>
      <c r="K2" s="307"/>
      <c r="L2" s="307"/>
      <c r="M2" s="308"/>
    </row>
    <row r="3" spans="1:13" ht="15.75">
      <c r="A3" s="206" t="s">
        <v>50</v>
      </c>
      <c r="B3" s="309" t="s">
        <v>94</v>
      </c>
      <c r="C3" s="309"/>
      <c r="D3" s="309"/>
      <c r="E3" s="310"/>
      <c r="F3" s="302" t="s">
        <v>61</v>
      </c>
      <c r="G3" s="302"/>
      <c r="H3" s="302"/>
      <c r="I3" s="302"/>
      <c r="J3" s="302"/>
      <c r="K3" s="302"/>
      <c r="L3" s="302"/>
      <c r="M3" s="283"/>
    </row>
    <row r="4" spans="1:13">
      <c r="A4" s="311" t="s">
        <v>81</v>
      </c>
      <c r="B4" s="311" t="s">
        <v>82</v>
      </c>
      <c r="C4" s="311" t="s">
        <v>62</v>
      </c>
      <c r="D4" s="311" t="s">
        <v>63</v>
      </c>
      <c r="E4" s="311" t="s">
        <v>64</v>
      </c>
      <c r="F4" s="135" t="s">
        <v>76</v>
      </c>
      <c r="G4" s="135" t="s">
        <v>100</v>
      </c>
      <c r="H4" s="135" t="s">
        <v>77</v>
      </c>
      <c r="I4" s="135" t="s">
        <v>80</v>
      </c>
      <c r="J4" s="135" t="s">
        <v>80</v>
      </c>
      <c r="K4" s="135" t="s">
        <v>80</v>
      </c>
      <c r="L4" s="135" t="s">
        <v>80</v>
      </c>
      <c r="M4" s="135" t="s">
        <v>80</v>
      </c>
    </row>
    <row r="5" spans="1:13">
      <c r="A5" s="312"/>
      <c r="B5" s="312"/>
      <c r="C5" s="312"/>
      <c r="D5" s="312"/>
      <c r="E5" s="312"/>
      <c r="F5" s="189">
        <v>2015</v>
      </c>
      <c r="G5" s="189">
        <v>2016</v>
      </c>
      <c r="H5" s="189">
        <v>2017</v>
      </c>
      <c r="I5" s="189">
        <v>2017</v>
      </c>
      <c r="J5" s="202">
        <v>2018</v>
      </c>
      <c r="K5" s="202">
        <v>2019</v>
      </c>
      <c r="L5" s="202">
        <v>2020</v>
      </c>
      <c r="M5" s="202">
        <v>2021</v>
      </c>
    </row>
    <row r="6" spans="1:13">
      <c r="A6" s="212" t="s">
        <v>101</v>
      </c>
      <c r="B6" s="212" t="s">
        <v>102</v>
      </c>
      <c r="C6" s="136">
        <v>1</v>
      </c>
      <c r="D6" s="212" t="s">
        <v>103</v>
      </c>
      <c r="E6" s="212" t="s">
        <v>104</v>
      </c>
      <c r="F6" s="141">
        <v>196</v>
      </c>
      <c r="G6" s="144">
        <v>264</v>
      </c>
      <c r="H6" s="233">
        <v>265</v>
      </c>
      <c r="I6" s="233">
        <v>221</v>
      </c>
      <c r="J6" s="137">
        <v>265</v>
      </c>
      <c r="K6" s="137">
        <v>265</v>
      </c>
      <c r="L6" s="137">
        <v>265</v>
      </c>
      <c r="M6" s="137">
        <v>265</v>
      </c>
    </row>
    <row r="7" spans="1:13">
      <c r="A7" s="108"/>
      <c r="B7" s="109"/>
      <c r="C7" s="138">
        <v>1</v>
      </c>
      <c r="D7" s="109" t="s">
        <v>105</v>
      </c>
      <c r="E7" s="109" t="s">
        <v>118</v>
      </c>
      <c r="F7" s="142">
        <v>71</v>
      </c>
      <c r="G7" s="145">
        <v>71</v>
      </c>
      <c r="H7" s="139">
        <v>71</v>
      </c>
      <c r="I7" s="139">
        <v>76</v>
      </c>
      <c r="J7" s="139">
        <v>71</v>
      </c>
      <c r="K7" s="139">
        <v>71</v>
      </c>
      <c r="L7" s="139">
        <v>71</v>
      </c>
      <c r="M7" s="139">
        <v>71</v>
      </c>
    </row>
    <row r="8" spans="1:13">
      <c r="A8" s="108"/>
      <c r="B8" s="108"/>
      <c r="C8" s="138">
        <v>1</v>
      </c>
      <c r="D8" s="109" t="s">
        <v>106</v>
      </c>
      <c r="E8" s="109" t="s">
        <v>107</v>
      </c>
      <c r="F8" s="142">
        <v>27</v>
      </c>
      <c r="G8" s="145">
        <v>27</v>
      </c>
      <c r="H8" s="139">
        <v>30</v>
      </c>
      <c r="I8" s="139">
        <v>35</v>
      </c>
      <c r="J8" s="139">
        <v>30</v>
      </c>
      <c r="K8" s="139">
        <v>30</v>
      </c>
      <c r="L8" s="139">
        <v>30</v>
      </c>
      <c r="M8" s="139">
        <v>30</v>
      </c>
    </row>
    <row r="9" spans="1:13">
      <c r="A9" s="108"/>
      <c r="B9" s="108"/>
      <c r="C9" s="138">
        <v>1</v>
      </c>
      <c r="D9" s="109" t="s">
        <v>108</v>
      </c>
      <c r="E9" s="109" t="s">
        <v>117</v>
      </c>
      <c r="F9" s="142">
        <v>42</v>
      </c>
      <c r="G9" s="145">
        <v>39</v>
      </c>
      <c r="H9" s="139">
        <v>46</v>
      </c>
      <c r="I9" s="139">
        <v>46</v>
      </c>
      <c r="J9" s="139">
        <v>46</v>
      </c>
      <c r="K9" s="139">
        <v>46</v>
      </c>
      <c r="L9" s="139">
        <v>46</v>
      </c>
      <c r="M9" s="139">
        <v>46</v>
      </c>
    </row>
    <row r="10" spans="1:13">
      <c r="A10" s="109"/>
      <c r="B10" s="109"/>
      <c r="C10" s="138">
        <v>1</v>
      </c>
      <c r="D10" s="109" t="s">
        <v>109</v>
      </c>
      <c r="E10" s="109" t="s">
        <v>110</v>
      </c>
      <c r="F10" s="142">
        <v>137</v>
      </c>
      <c r="G10" s="145">
        <v>143</v>
      </c>
      <c r="H10" s="139">
        <v>143</v>
      </c>
      <c r="I10" s="139">
        <v>143</v>
      </c>
      <c r="J10" s="139">
        <v>143</v>
      </c>
      <c r="K10" s="139">
        <v>143</v>
      </c>
      <c r="L10" s="139">
        <v>143</v>
      </c>
      <c r="M10" s="139">
        <v>143</v>
      </c>
    </row>
    <row r="11" spans="1:13">
      <c r="A11" s="108"/>
      <c r="B11" s="108"/>
      <c r="C11" s="138">
        <v>1</v>
      </c>
      <c r="D11" s="109" t="s">
        <v>111</v>
      </c>
      <c r="E11" s="109" t="s">
        <v>112</v>
      </c>
      <c r="F11" s="142">
        <v>107</v>
      </c>
      <c r="G11" s="145">
        <v>99</v>
      </c>
      <c r="H11" s="139">
        <v>100</v>
      </c>
      <c r="I11" s="139">
        <v>100</v>
      </c>
      <c r="J11" s="139">
        <v>100</v>
      </c>
      <c r="K11" s="139">
        <v>100</v>
      </c>
      <c r="L11" s="139">
        <v>100</v>
      </c>
      <c r="M11" s="139">
        <v>100</v>
      </c>
    </row>
    <row r="12" spans="1:13">
      <c r="A12" s="108"/>
      <c r="B12" s="108"/>
      <c r="C12" s="138">
        <v>1</v>
      </c>
      <c r="D12" s="109" t="s">
        <v>113</v>
      </c>
      <c r="E12" s="109" t="s">
        <v>114</v>
      </c>
      <c r="F12" s="142">
        <v>38</v>
      </c>
      <c r="G12" s="145">
        <v>17</v>
      </c>
      <c r="H12" s="139">
        <v>40</v>
      </c>
      <c r="I12" s="139">
        <v>50</v>
      </c>
      <c r="J12" s="139">
        <v>40</v>
      </c>
      <c r="K12" s="139">
        <v>40</v>
      </c>
      <c r="L12" s="139">
        <v>40</v>
      </c>
      <c r="M12" s="139">
        <v>40</v>
      </c>
    </row>
    <row r="13" spans="1:13">
      <c r="A13" s="108"/>
      <c r="B13" s="108"/>
      <c r="C13" s="138">
        <v>1</v>
      </c>
      <c r="D13" s="109" t="s">
        <v>115</v>
      </c>
      <c r="E13" s="109" t="s">
        <v>116</v>
      </c>
      <c r="F13" s="142">
        <v>30</v>
      </c>
      <c r="G13" s="145">
        <v>35</v>
      </c>
      <c r="H13" s="139">
        <v>4</v>
      </c>
      <c r="I13" s="139">
        <v>8</v>
      </c>
      <c r="J13" s="139">
        <v>4</v>
      </c>
      <c r="K13" s="139">
        <v>4</v>
      </c>
      <c r="L13" s="139">
        <v>4</v>
      </c>
      <c r="M13" s="139">
        <v>4</v>
      </c>
    </row>
    <row r="14" spans="1:13">
      <c r="A14" s="108"/>
      <c r="B14" s="108"/>
      <c r="C14" s="138"/>
      <c r="D14" s="108"/>
      <c r="E14" s="108"/>
      <c r="F14" s="142"/>
      <c r="G14" s="145"/>
      <c r="H14" s="139"/>
      <c r="I14" s="139"/>
      <c r="J14" s="139"/>
      <c r="K14" s="139"/>
      <c r="L14" s="139"/>
      <c r="M14" s="139"/>
    </row>
    <row r="15" spans="1:13">
      <c r="A15" s="108"/>
      <c r="B15" s="108"/>
      <c r="C15" s="138"/>
      <c r="D15" s="108"/>
      <c r="E15" s="108"/>
      <c r="F15" s="142"/>
      <c r="G15" s="145"/>
      <c r="H15" s="139"/>
      <c r="I15" s="139"/>
      <c r="J15" s="139"/>
      <c r="K15" s="139"/>
      <c r="L15" s="139"/>
      <c r="M15" s="139"/>
    </row>
    <row r="16" spans="1:13">
      <c r="A16" s="108"/>
      <c r="B16" s="108"/>
      <c r="C16" s="108"/>
      <c r="D16" s="108"/>
      <c r="E16" s="108"/>
      <c r="F16" s="215"/>
      <c r="G16" s="215"/>
      <c r="H16" s="215"/>
      <c r="I16" s="215"/>
      <c r="J16" s="215"/>
      <c r="K16" s="215"/>
      <c r="L16" s="215"/>
      <c r="M16" s="216"/>
    </row>
    <row r="17" spans="1:13">
      <c r="A17" s="108"/>
      <c r="B17" s="108"/>
      <c r="C17" s="108"/>
      <c r="D17" s="108"/>
      <c r="E17" s="108"/>
      <c r="F17" s="142"/>
      <c r="G17" s="145"/>
      <c r="H17" s="139"/>
      <c r="I17" s="139"/>
      <c r="J17" s="139"/>
      <c r="K17" s="139"/>
      <c r="L17" s="139"/>
      <c r="M17" s="139"/>
    </row>
    <row r="18" spans="1:13">
      <c r="A18" s="108"/>
      <c r="B18" s="108"/>
      <c r="C18" s="108"/>
      <c r="D18" s="108"/>
      <c r="E18" s="108"/>
      <c r="F18" s="142"/>
      <c r="G18" s="145"/>
      <c r="H18" s="139"/>
      <c r="I18" s="139"/>
      <c r="J18" s="139"/>
      <c r="K18" s="139"/>
      <c r="L18" s="139"/>
      <c r="M18" s="139"/>
    </row>
    <row r="19" spans="1:13">
      <c r="A19" s="108"/>
      <c r="B19" s="108"/>
      <c r="C19" s="108"/>
      <c r="D19" s="108"/>
      <c r="E19" s="108"/>
      <c r="F19" s="142"/>
      <c r="G19" s="145"/>
      <c r="H19" s="139"/>
      <c r="I19" s="139"/>
      <c r="J19" s="139"/>
      <c r="K19" s="139"/>
      <c r="L19" s="139"/>
      <c r="M19" s="139"/>
    </row>
    <row r="20" spans="1:13" s="89" customFormat="1">
      <c r="A20" s="108"/>
      <c r="B20" s="108"/>
      <c r="C20" s="108"/>
      <c r="D20" s="108"/>
      <c r="E20" s="108"/>
      <c r="F20" s="142"/>
      <c r="G20" s="145"/>
      <c r="H20" s="139"/>
      <c r="I20" s="139"/>
      <c r="J20" s="139"/>
      <c r="K20" s="139"/>
      <c r="L20" s="139"/>
      <c r="M20" s="139"/>
    </row>
    <row r="21" spans="1:13" s="89" customFormat="1">
      <c r="A21" s="108"/>
      <c r="B21" s="108"/>
      <c r="C21" s="108"/>
      <c r="D21" s="108"/>
      <c r="E21" s="108"/>
      <c r="F21" s="142"/>
      <c r="G21" s="145"/>
      <c r="H21" s="139"/>
      <c r="I21" s="139"/>
      <c r="J21" s="139"/>
      <c r="K21" s="139"/>
      <c r="L21" s="139"/>
      <c r="M21" s="139"/>
    </row>
    <row r="22" spans="1:13" s="89" customFormat="1">
      <c r="A22" s="108"/>
      <c r="B22" s="108"/>
      <c r="C22" s="108"/>
      <c r="D22" s="108"/>
      <c r="E22" s="108"/>
      <c r="F22" s="142"/>
      <c r="G22" s="145"/>
      <c r="H22" s="139"/>
      <c r="I22" s="139"/>
      <c r="J22" s="139"/>
      <c r="K22" s="139"/>
      <c r="L22" s="139"/>
      <c r="M22" s="139"/>
    </row>
    <row r="23" spans="1:13" s="89" customFormat="1">
      <c r="A23" s="108"/>
      <c r="B23" s="108"/>
      <c r="C23" s="108"/>
      <c r="D23" s="108"/>
      <c r="E23" s="108"/>
      <c r="F23" s="142"/>
      <c r="G23" s="145"/>
      <c r="H23" s="139"/>
      <c r="I23" s="139"/>
      <c r="J23" s="139"/>
      <c r="K23" s="139"/>
      <c r="L23" s="139"/>
      <c r="M23" s="139"/>
    </row>
    <row r="24" spans="1:13" s="89" customFormat="1">
      <c r="A24" s="108"/>
      <c r="B24" s="108"/>
      <c r="C24" s="108"/>
      <c r="D24" s="108"/>
      <c r="E24" s="108"/>
      <c r="F24" s="142"/>
      <c r="G24" s="145"/>
      <c r="H24" s="139"/>
      <c r="I24" s="139"/>
      <c r="J24" s="139"/>
      <c r="K24" s="139"/>
      <c r="L24" s="139"/>
      <c r="M24" s="139"/>
    </row>
    <row r="25" spans="1:13" s="89" customFormat="1">
      <c r="A25" s="108"/>
      <c r="B25" s="108"/>
      <c r="C25" s="108"/>
      <c r="D25" s="108"/>
      <c r="E25" s="108"/>
      <c r="F25" s="142"/>
      <c r="G25" s="145"/>
      <c r="H25" s="139"/>
      <c r="I25" s="139"/>
      <c r="J25" s="139"/>
      <c r="K25" s="139"/>
      <c r="L25" s="139"/>
      <c r="M25" s="139"/>
    </row>
    <row r="26" spans="1:13" s="89" customFormat="1">
      <c r="A26" s="108"/>
      <c r="B26" s="108"/>
      <c r="C26" s="108"/>
      <c r="D26" s="108"/>
      <c r="E26" s="108"/>
      <c r="F26" s="142"/>
      <c r="G26" s="145"/>
      <c r="H26" s="139"/>
      <c r="I26" s="139"/>
      <c r="J26" s="139"/>
      <c r="K26" s="139"/>
      <c r="L26" s="139"/>
      <c r="M26" s="139"/>
    </row>
    <row r="27" spans="1:13" s="89" customFormat="1">
      <c r="A27" s="108"/>
      <c r="B27" s="108"/>
      <c r="C27" s="108"/>
      <c r="D27" s="108"/>
      <c r="E27" s="108"/>
      <c r="F27" s="142"/>
      <c r="G27" s="145"/>
      <c r="H27" s="139"/>
      <c r="I27" s="139"/>
      <c r="J27" s="139"/>
      <c r="K27" s="139"/>
      <c r="L27" s="139"/>
      <c r="M27" s="139"/>
    </row>
    <row r="28" spans="1:13" s="89" customFormat="1">
      <c r="A28" s="108"/>
      <c r="B28" s="108"/>
      <c r="C28" s="108"/>
      <c r="D28" s="108"/>
      <c r="E28" s="108"/>
      <c r="F28" s="142"/>
      <c r="G28" s="145"/>
      <c r="H28" s="139"/>
      <c r="I28" s="139"/>
      <c r="J28" s="139"/>
      <c r="K28" s="139"/>
      <c r="L28" s="139"/>
      <c r="M28" s="139"/>
    </row>
    <row r="29" spans="1:13" s="89" customFormat="1">
      <c r="A29" s="108"/>
      <c r="B29" s="108"/>
      <c r="C29" s="108"/>
      <c r="D29" s="108"/>
      <c r="E29" s="108"/>
      <c r="F29" s="142"/>
      <c r="G29" s="145"/>
      <c r="H29" s="139"/>
      <c r="I29" s="139"/>
      <c r="J29" s="139"/>
      <c r="K29" s="139"/>
      <c r="L29" s="139"/>
      <c r="M29" s="139"/>
    </row>
    <row r="30" spans="1:13">
      <c r="A30" s="108"/>
      <c r="B30" s="108"/>
      <c r="C30" s="108"/>
      <c r="D30" s="108"/>
      <c r="E30" s="108"/>
      <c r="F30" s="142"/>
      <c r="G30" s="145"/>
      <c r="H30" s="139"/>
      <c r="I30" s="139"/>
      <c r="J30" s="139"/>
      <c r="K30" s="139"/>
      <c r="L30" s="139"/>
      <c r="M30" s="139"/>
    </row>
    <row r="31" spans="1:13">
      <c r="A31" s="108"/>
      <c r="B31" s="108"/>
      <c r="C31" s="108"/>
      <c r="D31" s="108"/>
      <c r="E31" s="108"/>
      <c r="F31" s="142"/>
      <c r="G31" s="145"/>
      <c r="H31" s="139"/>
      <c r="I31" s="139"/>
      <c r="J31" s="139"/>
      <c r="K31" s="139"/>
      <c r="L31" s="139"/>
      <c r="M31" s="139"/>
    </row>
    <row r="32" spans="1:13">
      <c r="A32" s="108"/>
      <c r="B32" s="108"/>
      <c r="C32" s="108"/>
      <c r="D32" s="108"/>
      <c r="E32" s="108"/>
      <c r="F32" s="142"/>
      <c r="G32" s="145"/>
      <c r="H32" s="139"/>
      <c r="I32" s="139"/>
      <c r="J32" s="139"/>
      <c r="K32" s="139"/>
      <c r="L32" s="139"/>
      <c r="M32" s="139"/>
    </row>
    <row r="33" spans="1:13">
      <c r="A33" s="134"/>
      <c r="B33" s="134"/>
      <c r="C33" s="134"/>
      <c r="D33" s="134"/>
      <c r="E33" s="134"/>
      <c r="F33" s="143"/>
      <c r="G33" s="129"/>
      <c r="H33" s="140"/>
      <c r="I33" s="140"/>
      <c r="J33" s="140"/>
      <c r="K33" s="140"/>
      <c r="L33" s="140"/>
      <c r="M33" s="140"/>
    </row>
    <row r="35" spans="1:13">
      <c r="A35" s="213" t="s">
        <v>123</v>
      </c>
    </row>
    <row r="37" spans="1:13">
      <c r="A37" s="213"/>
    </row>
    <row r="41" spans="1:13">
      <c r="A41" s="130"/>
    </row>
    <row r="42" spans="1:13">
      <c r="A42" s="130"/>
    </row>
    <row r="43" spans="1:13">
      <c r="A43" s="130"/>
    </row>
    <row r="44" spans="1:13">
      <c r="A44" s="130"/>
    </row>
    <row r="45" spans="1:13">
      <c r="A45" s="130"/>
    </row>
    <row r="46" spans="1:13" ht="19.5" customHeight="1">
      <c r="A46" s="130"/>
    </row>
    <row r="47" spans="1:13">
      <c r="A47" s="130"/>
    </row>
    <row r="48" spans="1:13">
      <c r="A48" s="99"/>
      <c r="B48" s="99"/>
    </row>
    <row r="49" spans="1:1">
      <c r="A49" s="130"/>
    </row>
    <row r="50" spans="1:1">
      <c r="A50" s="130"/>
    </row>
    <row r="51" spans="1:1">
      <c r="A51" s="130"/>
    </row>
    <row r="52" spans="1:1">
      <c r="A52" s="130"/>
    </row>
    <row r="53" spans="1:1">
      <c r="A53" s="130"/>
    </row>
    <row r="54" spans="1:1">
      <c r="A54" s="130"/>
    </row>
  </sheetData>
  <mergeCells count="8">
    <mergeCell ref="F3:M3"/>
    <mergeCell ref="A1:M2"/>
    <mergeCell ref="B3:E3"/>
    <mergeCell ref="A4:A5"/>
    <mergeCell ref="B4:B5"/>
    <mergeCell ref="C4:C5"/>
    <mergeCell ref="D4:D5"/>
    <mergeCell ref="E4:E5"/>
  </mergeCells>
  <pageMargins left="0.61" right="0.44" top="0.98425196850393704" bottom="0.98425196850393704" header="0.51181102362204722" footer="0.51181102362204722"/>
  <pageSetup paperSize="9" scale="63" orientation="landscape" r:id="rId1"/>
  <headerFooter alignWithMargins="0">
    <oddHeader>&amp;L&amp;"Arial,Fett"&amp;12Wirtschaftsplan
für sonstige Sondervermögen&amp;RAlle Angaben in T€, sofern nicht anders angegeben</oddHead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tabSelected="1" zoomScaleNormal="100" workbookViewId="0">
      <selection activeCell="M19" sqref="M19"/>
    </sheetView>
  </sheetViews>
  <sheetFormatPr baseColWidth="10" defaultColWidth="9.140625" defaultRowHeight="14.25"/>
  <cols>
    <col min="1" max="1" width="31.28515625" style="166" customWidth="1"/>
    <col min="2" max="2" width="33.28515625" style="166" customWidth="1"/>
    <col min="3" max="10" width="12.5703125" style="166" customWidth="1"/>
    <col min="11" max="16384" width="9.140625" style="166"/>
  </cols>
  <sheetData>
    <row r="1" spans="1:10" ht="18">
      <c r="A1" s="165" t="s">
        <v>75</v>
      </c>
    </row>
    <row r="2" spans="1:10" ht="18">
      <c r="A2" s="167" t="s">
        <v>94</v>
      </c>
    </row>
    <row r="3" spans="1:10">
      <c r="A3" s="168"/>
    </row>
    <row r="4" spans="1:10" ht="18">
      <c r="A4" s="167"/>
      <c r="G4" s="199"/>
      <c r="H4" s="199"/>
      <c r="I4" s="199"/>
      <c r="J4" s="199"/>
    </row>
    <row r="5" spans="1:10">
      <c r="A5" s="200" t="s">
        <v>68</v>
      </c>
      <c r="B5" s="200" t="s">
        <v>91</v>
      </c>
      <c r="C5" s="186" t="s">
        <v>76</v>
      </c>
      <c r="D5" s="186" t="s">
        <v>100</v>
      </c>
      <c r="E5" s="186" t="s">
        <v>77</v>
      </c>
      <c r="F5" s="186" t="s">
        <v>78</v>
      </c>
      <c r="G5" s="200" t="s">
        <v>80</v>
      </c>
      <c r="H5" s="200" t="s">
        <v>80</v>
      </c>
      <c r="I5" s="200" t="s">
        <v>80</v>
      </c>
      <c r="J5" s="200" t="s">
        <v>80</v>
      </c>
    </row>
    <row r="6" spans="1:10">
      <c r="A6" s="201"/>
      <c r="B6" s="201"/>
      <c r="C6" s="189">
        <v>2015</v>
      </c>
      <c r="D6" s="189">
        <v>2016</v>
      </c>
      <c r="E6" s="189">
        <v>2017</v>
      </c>
      <c r="F6" s="189">
        <v>2017</v>
      </c>
      <c r="G6" s="202">
        <v>2018</v>
      </c>
      <c r="H6" s="202">
        <v>2019</v>
      </c>
      <c r="I6" s="202">
        <v>2020</v>
      </c>
      <c r="J6" s="202">
        <v>2021</v>
      </c>
    </row>
    <row r="7" spans="1:10">
      <c r="A7" s="169"/>
      <c r="B7" s="169"/>
      <c r="C7" s="169"/>
      <c r="D7" s="169"/>
      <c r="E7" s="169"/>
      <c r="F7" s="169"/>
      <c r="G7" s="169"/>
      <c r="H7" s="169"/>
      <c r="I7" s="169"/>
      <c r="J7" s="170"/>
    </row>
    <row r="8" spans="1:10" ht="38.25">
      <c r="A8" s="171" t="s">
        <v>69</v>
      </c>
      <c r="B8" s="172"/>
      <c r="C8" s="203"/>
      <c r="D8" s="203"/>
      <c r="E8" s="203"/>
      <c r="F8" s="203"/>
      <c r="G8" s="169"/>
      <c r="H8" s="169"/>
      <c r="I8" s="169"/>
      <c r="J8" s="173"/>
    </row>
    <row r="9" spans="1:10" ht="29.25" customHeight="1">
      <c r="A9" s="313" t="s">
        <v>119</v>
      </c>
      <c r="B9" s="314"/>
      <c r="C9" s="314"/>
      <c r="D9" s="314"/>
      <c r="E9" s="314"/>
      <c r="F9" s="314"/>
      <c r="G9" s="314"/>
      <c r="H9" s="314"/>
      <c r="I9" s="314"/>
      <c r="J9" s="315"/>
    </row>
    <row r="10" spans="1:10" ht="29.25" customHeight="1">
      <c r="A10" s="239"/>
      <c r="B10" s="240"/>
      <c r="C10" s="240"/>
      <c r="D10" s="240"/>
      <c r="E10" s="240"/>
      <c r="F10" s="240"/>
      <c r="G10" s="240"/>
      <c r="H10" s="240"/>
      <c r="I10" s="240"/>
      <c r="J10" s="241"/>
    </row>
    <row r="11" spans="1:10">
      <c r="A11" s="176" t="s">
        <v>146</v>
      </c>
      <c r="B11" s="174" t="s">
        <v>147</v>
      </c>
      <c r="C11" s="234"/>
      <c r="D11" s="234">
        <v>410</v>
      </c>
      <c r="E11" s="234">
        <v>1080</v>
      </c>
      <c r="F11" s="234">
        <v>1080</v>
      </c>
      <c r="G11" s="173">
        <v>600</v>
      </c>
      <c r="H11" s="173">
        <v>1935</v>
      </c>
      <c r="I11" s="173">
        <v>4890</v>
      </c>
      <c r="J11" s="173">
        <v>4620</v>
      </c>
    </row>
    <row r="12" spans="1:10">
      <c r="A12" s="177" t="s">
        <v>120</v>
      </c>
      <c r="B12" s="172" t="s">
        <v>121</v>
      </c>
      <c r="C12" s="217">
        <v>2733</v>
      </c>
      <c r="D12" s="217">
        <v>1049</v>
      </c>
      <c r="E12" s="217">
        <v>4000</v>
      </c>
      <c r="F12" s="217">
        <v>4000</v>
      </c>
      <c r="G12" s="173">
        <v>4000</v>
      </c>
      <c r="H12" s="173">
        <v>4000</v>
      </c>
      <c r="I12" s="173">
        <v>9000</v>
      </c>
      <c r="J12" s="173">
        <v>16000</v>
      </c>
    </row>
    <row r="13" spans="1:10">
      <c r="A13" s="176"/>
      <c r="B13" s="174" t="s">
        <v>143</v>
      </c>
      <c r="C13" s="234"/>
      <c r="D13" s="234"/>
      <c r="E13" s="234"/>
      <c r="F13" s="234"/>
      <c r="G13" s="242" t="s">
        <v>148</v>
      </c>
      <c r="H13" s="173"/>
      <c r="I13" s="173"/>
      <c r="J13" s="173"/>
    </row>
    <row r="14" spans="1:10">
      <c r="A14" s="183" t="s">
        <v>70</v>
      </c>
      <c r="B14" s="184"/>
      <c r="C14" s="235">
        <f t="shared" ref="C14:J14" si="0">SUM(C11:C13)</f>
        <v>2733</v>
      </c>
      <c r="D14" s="235">
        <f t="shared" si="0"/>
        <v>1459</v>
      </c>
      <c r="E14" s="235">
        <f t="shared" si="0"/>
        <v>5080</v>
      </c>
      <c r="F14" s="235">
        <f t="shared" si="0"/>
        <v>5080</v>
      </c>
      <c r="G14" s="235">
        <f t="shared" si="0"/>
        <v>4600</v>
      </c>
      <c r="H14" s="235">
        <f t="shared" si="0"/>
        <v>5935</v>
      </c>
      <c r="I14" s="235">
        <f t="shared" si="0"/>
        <v>13890</v>
      </c>
      <c r="J14" s="235">
        <f t="shared" si="0"/>
        <v>20620</v>
      </c>
    </row>
    <row r="15" spans="1:10">
      <c r="A15" s="178"/>
      <c r="B15" s="174"/>
      <c r="C15" s="234"/>
      <c r="D15" s="234"/>
      <c r="E15" s="234"/>
      <c r="F15" s="234"/>
      <c r="G15" s="173"/>
      <c r="H15" s="173"/>
      <c r="I15" s="173"/>
      <c r="J15" s="173"/>
    </row>
    <row r="16" spans="1:10" ht="15.75" customHeight="1">
      <c r="A16" s="179" t="s">
        <v>71</v>
      </c>
      <c r="B16" s="174"/>
      <c r="C16" s="234"/>
      <c r="D16" s="234"/>
      <c r="E16" s="234"/>
      <c r="F16" s="234"/>
      <c r="G16" s="173"/>
      <c r="H16" s="173"/>
      <c r="I16" s="173"/>
      <c r="J16" s="173"/>
    </row>
    <row r="17" spans="1:10">
      <c r="A17" s="180" t="s">
        <v>139</v>
      </c>
      <c r="B17" s="174"/>
      <c r="C17" s="234"/>
      <c r="D17" s="234"/>
      <c r="E17" s="234"/>
      <c r="F17" s="234"/>
      <c r="G17" s="173"/>
      <c r="H17" s="173"/>
      <c r="I17" s="173"/>
      <c r="J17" s="173"/>
    </row>
    <row r="18" spans="1:10">
      <c r="A18" s="180" t="s">
        <v>140</v>
      </c>
      <c r="B18" s="175"/>
      <c r="C18" s="173"/>
      <c r="D18" s="173"/>
      <c r="E18" s="173"/>
      <c r="F18" s="173"/>
      <c r="G18" s="173"/>
      <c r="H18" s="173"/>
      <c r="I18" s="173"/>
      <c r="J18" s="173"/>
    </row>
    <row r="19" spans="1:10">
      <c r="A19" s="180" t="s">
        <v>141</v>
      </c>
      <c r="B19" s="175"/>
      <c r="C19" s="173"/>
      <c r="D19" s="173"/>
      <c r="E19" s="173"/>
      <c r="F19" s="173"/>
      <c r="G19" s="173"/>
      <c r="H19" s="173"/>
      <c r="I19" s="173"/>
      <c r="J19" s="173"/>
    </row>
    <row r="20" spans="1:10">
      <c r="A20" s="180" t="s">
        <v>22</v>
      </c>
      <c r="B20" s="175"/>
      <c r="C20" s="173"/>
      <c r="D20" s="173"/>
      <c r="E20" s="173"/>
      <c r="F20" s="173"/>
      <c r="G20" s="173"/>
      <c r="H20" s="173"/>
      <c r="I20" s="173"/>
      <c r="J20" s="173"/>
    </row>
    <row r="21" spans="1:10">
      <c r="A21" s="183" t="s">
        <v>70</v>
      </c>
      <c r="B21" s="185"/>
      <c r="C21" s="236">
        <f t="shared" ref="C21:F21" si="1">SUM(C17:C20)</f>
        <v>0</v>
      </c>
      <c r="D21" s="236">
        <f t="shared" si="1"/>
        <v>0</v>
      </c>
      <c r="E21" s="236">
        <f t="shared" si="1"/>
        <v>0</v>
      </c>
      <c r="F21" s="236">
        <f t="shared" si="1"/>
        <v>0</v>
      </c>
      <c r="G21" s="236">
        <f t="shared" ref="G21:J21" si="2">SUM(G17:G20)</f>
        <v>0</v>
      </c>
      <c r="H21" s="236">
        <f t="shared" si="2"/>
        <v>0</v>
      </c>
      <c r="I21" s="236">
        <f t="shared" si="2"/>
        <v>0</v>
      </c>
      <c r="J21" s="236">
        <f t="shared" si="2"/>
        <v>0</v>
      </c>
    </row>
    <row r="22" spans="1:10">
      <c r="A22" s="178"/>
      <c r="B22" s="175"/>
      <c r="C22" s="173"/>
      <c r="D22" s="173"/>
      <c r="E22" s="173"/>
      <c r="F22" s="173"/>
      <c r="G22" s="173"/>
      <c r="H22" s="173"/>
      <c r="I22" s="173"/>
      <c r="J22" s="173"/>
    </row>
    <row r="23" spans="1:10">
      <c r="A23" s="183" t="s">
        <v>72</v>
      </c>
      <c r="B23" s="185"/>
      <c r="C23" s="236">
        <f t="shared" ref="C23:F23" si="3">C21+C14</f>
        <v>2733</v>
      </c>
      <c r="D23" s="236">
        <f t="shared" si="3"/>
        <v>1459</v>
      </c>
      <c r="E23" s="236">
        <f t="shared" si="3"/>
        <v>5080</v>
      </c>
      <c r="F23" s="236">
        <f t="shared" si="3"/>
        <v>5080</v>
      </c>
      <c r="G23" s="236">
        <f t="shared" ref="G23:J23" si="4">G21+G14</f>
        <v>4600</v>
      </c>
      <c r="H23" s="236">
        <f t="shared" si="4"/>
        <v>5935</v>
      </c>
      <c r="I23" s="236">
        <f t="shared" si="4"/>
        <v>13890</v>
      </c>
      <c r="J23" s="236">
        <f t="shared" si="4"/>
        <v>20620</v>
      </c>
    </row>
    <row r="24" spans="1:10">
      <c r="A24" s="178"/>
      <c r="B24" s="175"/>
      <c r="C24" s="173"/>
      <c r="D24" s="173"/>
      <c r="E24" s="173"/>
      <c r="F24" s="173"/>
      <c r="G24" s="173"/>
      <c r="H24" s="173"/>
      <c r="I24" s="173"/>
      <c r="J24" s="173"/>
    </row>
    <row r="25" spans="1:10">
      <c r="A25" s="179" t="s">
        <v>73</v>
      </c>
      <c r="B25" s="175"/>
      <c r="C25" s="173"/>
      <c r="D25" s="173"/>
      <c r="E25" s="173"/>
      <c r="F25" s="173"/>
      <c r="G25" s="173"/>
      <c r="H25" s="173"/>
      <c r="I25" s="173"/>
      <c r="J25" s="173"/>
    </row>
    <row r="26" spans="1:10">
      <c r="A26" s="180"/>
      <c r="B26" s="175"/>
      <c r="C26" s="173"/>
      <c r="D26" s="173"/>
      <c r="E26" s="173"/>
      <c r="F26" s="173"/>
      <c r="G26" s="173"/>
      <c r="H26" s="173"/>
      <c r="I26" s="173"/>
      <c r="J26" s="173"/>
    </row>
    <row r="27" spans="1:10">
      <c r="A27" s="180" t="s">
        <v>122</v>
      </c>
      <c r="B27" s="175" t="s">
        <v>98</v>
      </c>
      <c r="C27" s="217">
        <v>4836</v>
      </c>
      <c r="D27" s="173">
        <v>4832</v>
      </c>
      <c r="E27" s="217">
        <v>4815</v>
      </c>
      <c r="F27" s="173">
        <v>4815</v>
      </c>
      <c r="G27" s="217">
        <v>4805</v>
      </c>
      <c r="H27" s="217">
        <v>4795</v>
      </c>
      <c r="I27" s="217">
        <v>4785</v>
      </c>
      <c r="J27" s="173">
        <v>4785</v>
      </c>
    </row>
    <row r="28" spans="1:10">
      <c r="A28" s="180"/>
      <c r="B28" s="175"/>
      <c r="C28" s="173"/>
      <c r="D28" s="173"/>
      <c r="E28" s="173"/>
      <c r="F28" s="173"/>
      <c r="G28" s="173"/>
      <c r="H28" s="173"/>
      <c r="I28" s="173"/>
      <c r="J28" s="173"/>
    </row>
    <row r="29" spans="1:10">
      <c r="A29" s="183" t="s">
        <v>74</v>
      </c>
      <c r="B29" s="185"/>
      <c r="C29" s="236">
        <f t="shared" ref="C29:F29" si="5">SUM(C26:C28)</f>
        <v>4836</v>
      </c>
      <c r="D29" s="236">
        <f t="shared" si="5"/>
        <v>4832</v>
      </c>
      <c r="E29" s="236">
        <f t="shared" si="5"/>
        <v>4815</v>
      </c>
      <c r="F29" s="236">
        <f t="shared" si="5"/>
        <v>4815</v>
      </c>
      <c r="G29" s="236">
        <f t="shared" ref="G29:J29" si="6">SUM(G26:G28)</f>
        <v>4805</v>
      </c>
      <c r="H29" s="236">
        <f t="shared" si="6"/>
        <v>4795</v>
      </c>
      <c r="I29" s="236">
        <f t="shared" si="6"/>
        <v>4785</v>
      </c>
      <c r="J29" s="236">
        <f t="shared" si="6"/>
        <v>4785</v>
      </c>
    </row>
    <row r="30" spans="1:10">
      <c r="A30" s="181" t="s">
        <v>84</v>
      </c>
      <c r="B30" s="181"/>
      <c r="C30" s="181"/>
      <c r="D30" s="181"/>
      <c r="E30" s="181"/>
      <c r="F30" s="181"/>
      <c r="G30" s="182"/>
      <c r="H30" s="182"/>
      <c r="I30" s="182"/>
      <c r="J30" s="182"/>
    </row>
    <row r="31" spans="1:10">
      <c r="A31" s="181" t="s">
        <v>85</v>
      </c>
      <c r="B31" s="181"/>
      <c r="C31" s="181"/>
      <c r="D31" s="181"/>
      <c r="E31" s="181"/>
      <c r="F31" s="181"/>
      <c r="G31" s="182"/>
      <c r="H31" s="182"/>
      <c r="I31" s="182"/>
      <c r="J31" s="182"/>
    </row>
    <row r="32" spans="1:10">
      <c r="A32" s="182"/>
      <c r="B32" s="182"/>
      <c r="C32" s="182"/>
      <c r="D32" s="182"/>
      <c r="E32" s="182"/>
      <c r="F32" s="182"/>
      <c r="G32" s="182"/>
      <c r="H32" s="182"/>
      <c r="I32" s="182"/>
      <c r="J32" s="182"/>
    </row>
    <row r="33" spans="1:10">
      <c r="A33" s="182" t="s">
        <v>145</v>
      </c>
      <c r="B33" s="182"/>
      <c r="C33" s="182"/>
      <c r="D33" s="182"/>
      <c r="E33" s="182"/>
      <c r="F33" s="182"/>
      <c r="G33" s="182"/>
      <c r="H33" s="182"/>
      <c r="I33" s="182"/>
      <c r="J33" s="182"/>
    </row>
    <row r="34" spans="1:10">
      <c r="A34" s="182" t="s">
        <v>144</v>
      </c>
    </row>
  </sheetData>
  <mergeCells count="1">
    <mergeCell ref="A9:J9"/>
  </mergeCells>
  <pageMargins left="0.64" right="0.57999999999999996" top="0.74803149606299213" bottom="0.74803149606299213" header="0.31496062992125984" footer="0.31496062992125984"/>
  <pageSetup paperSize="9" scale="82" orientation="landscape" r:id="rId1"/>
  <headerFooter>
    <oddHeader>&amp;L&amp;"Arial,Fett"&amp;12Wirtschaftsplan
für sonstige Sondervermögen&amp;RAlle Angaben in T€, sofern nicht anders angegeben</oddHeader>
    <oddFooter>&amp;L&amp;F</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7</vt:i4>
      </vt:variant>
    </vt:vector>
  </HeadingPairs>
  <TitlesOfParts>
    <vt:vector size="13" baseType="lpstr">
      <vt:lpstr>Deckblatt</vt:lpstr>
      <vt:lpstr>Erfolgsplan</vt:lpstr>
      <vt:lpstr>Vermögensplan</vt:lpstr>
      <vt:lpstr>Investitionsplan</vt:lpstr>
      <vt:lpstr>Differenzierung GBE</vt:lpstr>
      <vt:lpstr>Einzelansätze</vt:lpstr>
      <vt:lpstr>Einzelansätze!_ftn1</vt:lpstr>
      <vt:lpstr>Einzelansätze!_ftn2</vt:lpstr>
      <vt:lpstr>'Differenzierung GBE'!Druckbereich</vt:lpstr>
      <vt:lpstr>Deckblatt!Print_Area</vt:lpstr>
      <vt:lpstr>Erfolgsplan!Print_Area</vt:lpstr>
      <vt:lpstr>Investitionsplan!Print_Area</vt:lpstr>
      <vt:lpstr>Vermögensplan!Print_Area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2018-05-22T14:23:02Z</dcterms:created>
  <dcterms:modified xsi:type="dcterms:W3CDTF">2018-05-22T14:23:15Z</dcterms:modified>
</cp:coreProperties>
</file>