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codeName="ThisWorkbook"/>
  <bookViews>
    <workbookView xWindow="11625" yWindow="420" windowWidth="11580" windowHeight="6045" tabRatio="712"/>
  </bookViews>
  <sheets>
    <sheet name="Deckblatt Land" sheetId="73" r:id="rId1"/>
    <sheet name="EPlan Gesamt Land" sheetId="74" r:id="rId2"/>
    <sheet name="VPlan Gesamt Land" sheetId="75" r:id="rId3"/>
    <sheet name="Differenzierung GBE Gesamt" sheetId="82" r:id="rId4"/>
    <sheet name="Deckblatt TSVG" sheetId="77" r:id="rId5"/>
    <sheet name="EPlan TSVG" sheetId="78" r:id="rId6"/>
    <sheet name="VPlan TSVG" sheetId="79" r:id="rId7"/>
    <sheet name="InvPlan TSVG" sheetId="80" r:id="rId8"/>
    <sheet name="Differenzierung GBE TSVG" sheetId="81" r:id="rId9"/>
    <sheet name="HH-Stellen TSVG" sheetId="84" r:id="rId10"/>
    <sheet name="Deckblatt CSG" sheetId="38" r:id="rId11"/>
    <sheet name="EPlan_CSG" sheetId="71" r:id="rId12"/>
    <sheet name="VPlan_CSG" sheetId="48" r:id="rId13"/>
    <sheet name="InvPlan_CSG" sheetId="67" r:id="rId14"/>
    <sheet name="Differenzierung GBE CSG" sheetId="72" r:id="rId15"/>
    <sheet name="HH-Stellen CSG" sheetId="83" r:id="rId16"/>
  </sheets>
  <definedNames>
    <definedName name="_xlnm.Print_Area" localSheetId="0">'Deckblatt Land'!$A$1:$G$31</definedName>
    <definedName name="_xlnm.Print_Area" localSheetId="4">'Deckblatt TSVG'!$A$1:$G$31</definedName>
    <definedName name="_xlnm.Print_Area" localSheetId="14">'Differenzierung GBE CSG'!$A$1:$M$27</definedName>
    <definedName name="_xlnm.Print_Area" localSheetId="3">'Differenzierung GBE Gesamt'!$A$1:$M$27</definedName>
    <definedName name="_xlnm.Print_Area" localSheetId="8">'Differenzierung GBE TSVG'!$A$1:$M$20</definedName>
    <definedName name="_xlnm.Print_Area" localSheetId="1">'EPlan Gesamt Land'!$A$1:$J$35</definedName>
    <definedName name="_xlnm.Print_Area" localSheetId="15">'HH-Stellen CSG'!$A$1:$I$33</definedName>
    <definedName name="_xlnm.Print_Area" localSheetId="9">'HH-Stellen TSVG'!$A$1:$I$33</definedName>
    <definedName name="_xlnm.Print_Area" localSheetId="7">'InvPlan TSVG'!$A$1:$J$30</definedName>
    <definedName name="_xlnm.Print_Area" localSheetId="13">InvPlan_CSG!$A$1:$J$36</definedName>
    <definedName name="_xlnm.Print_Area" localSheetId="2">'VPlan Gesamt Land'!$A$1:$J$29</definedName>
    <definedName name="_xlnm.Print_Area" localSheetId="6">'VPlan TSVG'!$A$1:$J$29</definedName>
    <definedName name="_xlnm.Print_Area" localSheetId="12">VPlan_CSG!$A$1:$J$27</definedName>
    <definedName name="ppp" localSheetId="14">'Differenzierung GBE CSG'!$A$1:$K$1</definedName>
    <definedName name="Print_Area" localSheetId="10">'Deckblatt CSG'!$A$1:$G$35</definedName>
    <definedName name="Print_Area" localSheetId="14">'Differenzierung GBE CSG'!$A$1:$K$29</definedName>
    <definedName name="Print_Area" localSheetId="11">EPlan_CSG!$B$1:$J$57</definedName>
    <definedName name="Print_Area" localSheetId="13">InvPlan_CSG!$A$1:$J$30</definedName>
    <definedName name="Print_Area" localSheetId="12">VPlan_CSG!$B$1:$J$24</definedName>
  </definedNames>
  <calcPr calcId="145621"/>
</workbook>
</file>

<file path=xl/calcChain.xml><?xml version="1.0" encoding="utf-8"?>
<calcChain xmlns="http://schemas.openxmlformats.org/spreadsheetml/2006/main">
  <c r="H16" i="48" l="1"/>
  <c r="I16" i="48"/>
  <c r="J16" i="48"/>
  <c r="G16" i="48"/>
  <c r="G20" i="74"/>
  <c r="H20" i="74"/>
  <c r="I20" i="74"/>
  <c r="J20" i="74"/>
  <c r="H12" i="83" l="1"/>
  <c r="I12" i="83"/>
  <c r="H21" i="83"/>
  <c r="I21" i="83"/>
  <c r="I23" i="83" s="1"/>
  <c r="H23" i="83"/>
  <c r="H29" i="83"/>
  <c r="I29" i="83"/>
  <c r="L8" i="72" l="1"/>
  <c r="M8" i="72" s="1"/>
  <c r="M15" i="82"/>
  <c r="L15" i="82"/>
  <c r="I29" i="84" l="1"/>
  <c r="H29" i="84"/>
  <c r="I21" i="84"/>
  <c r="I23" i="84" s="1"/>
  <c r="H21" i="84"/>
  <c r="H23" i="84" s="1"/>
  <c r="I12" i="84"/>
  <c r="H12" i="84"/>
  <c r="D15" i="67" l="1"/>
  <c r="E15" i="67"/>
  <c r="F15" i="67"/>
  <c r="G15" i="67"/>
  <c r="H15" i="67"/>
  <c r="I15" i="67"/>
  <c r="J15" i="67"/>
  <c r="C15" i="67"/>
  <c r="D25" i="67"/>
  <c r="E25" i="67"/>
  <c r="F25" i="67"/>
  <c r="G25" i="67"/>
  <c r="H25" i="67"/>
  <c r="I25" i="67"/>
  <c r="J25" i="67"/>
  <c r="C25" i="67"/>
  <c r="J35" i="78" l="1"/>
  <c r="I35" i="78"/>
  <c r="H35" i="78"/>
  <c r="G35" i="78"/>
  <c r="F35" i="78"/>
  <c r="E35" i="78"/>
  <c r="D35" i="78"/>
  <c r="C35" i="78"/>
  <c r="J31" i="78"/>
  <c r="I31" i="78"/>
  <c r="H31" i="78"/>
  <c r="G31" i="78"/>
  <c r="F31" i="78"/>
  <c r="E31" i="78"/>
  <c r="D31" i="78"/>
  <c r="C31" i="78"/>
  <c r="J26" i="78"/>
  <c r="I26" i="78"/>
  <c r="H26" i="78"/>
  <c r="G26" i="78"/>
  <c r="F26" i="78"/>
  <c r="E26" i="78"/>
  <c r="D26" i="78"/>
  <c r="C26" i="78"/>
  <c r="J19" i="78"/>
  <c r="J27" i="78" s="1"/>
  <c r="J32" i="78" s="1"/>
  <c r="J38" i="78" s="1"/>
  <c r="I19" i="78"/>
  <c r="I27" i="78" s="1"/>
  <c r="I32" i="78" s="1"/>
  <c r="I38" i="78" s="1"/>
  <c r="H19" i="78"/>
  <c r="H27" i="78" s="1"/>
  <c r="H32" i="78" s="1"/>
  <c r="H38" i="78" s="1"/>
  <c r="G19" i="78"/>
  <c r="G27" i="78" s="1"/>
  <c r="G32" i="78" s="1"/>
  <c r="G38" i="78" s="1"/>
  <c r="F19" i="78"/>
  <c r="F27" i="78" s="1"/>
  <c r="F32" i="78" s="1"/>
  <c r="F38" i="78" s="1"/>
  <c r="E19" i="78"/>
  <c r="E27" i="78" s="1"/>
  <c r="E32" i="78" s="1"/>
  <c r="E38" i="78" s="1"/>
  <c r="D19" i="78"/>
  <c r="D27" i="78" s="1"/>
  <c r="D32" i="78" s="1"/>
  <c r="D38" i="78" s="1"/>
  <c r="C19" i="78"/>
  <c r="C27" i="78" s="1"/>
  <c r="C32" i="78" s="1"/>
  <c r="C38" i="78" s="1"/>
  <c r="J12" i="78"/>
  <c r="I12" i="78"/>
  <c r="H12" i="78"/>
  <c r="G12" i="78"/>
  <c r="F12" i="78"/>
  <c r="E12" i="78"/>
  <c r="D12" i="78"/>
  <c r="C12" i="78"/>
  <c r="G29" i="84" l="1"/>
  <c r="F29" i="84"/>
  <c r="E29" i="84"/>
  <c r="D29" i="84"/>
  <c r="C29" i="84"/>
  <c r="G21" i="84"/>
  <c r="F21" i="84"/>
  <c r="E21" i="84"/>
  <c r="D21" i="84"/>
  <c r="C21" i="84"/>
  <c r="G12" i="84"/>
  <c r="F12" i="84"/>
  <c r="E12" i="84"/>
  <c r="D12" i="84"/>
  <c r="C12" i="84"/>
  <c r="G29" i="83"/>
  <c r="F29" i="83"/>
  <c r="E29" i="83"/>
  <c r="D29" i="83"/>
  <c r="C29" i="83"/>
  <c r="G21" i="83"/>
  <c r="G23" i="83" s="1"/>
  <c r="F21" i="83"/>
  <c r="E21" i="83"/>
  <c r="D21" i="83"/>
  <c r="C21" i="83"/>
  <c r="C23" i="83" s="1"/>
  <c r="G12" i="83"/>
  <c r="F12" i="83"/>
  <c r="E12" i="83"/>
  <c r="E23" i="83" s="1"/>
  <c r="D12" i="83"/>
  <c r="D23" i="83" s="1"/>
  <c r="C12" i="83"/>
  <c r="D23" i="84" l="1"/>
  <c r="F23" i="84"/>
  <c r="E23" i="84"/>
  <c r="C23" i="84"/>
  <c r="G23" i="84"/>
  <c r="F23" i="83"/>
  <c r="J25" i="75"/>
  <c r="I25" i="75"/>
  <c r="H25" i="75"/>
  <c r="G25" i="75"/>
  <c r="F25" i="75"/>
  <c r="E25" i="75"/>
  <c r="D25" i="75"/>
  <c r="C25" i="75"/>
  <c r="J24" i="75"/>
  <c r="I24" i="75"/>
  <c r="H24" i="75"/>
  <c r="G24" i="75"/>
  <c r="F24" i="75"/>
  <c r="E24" i="75"/>
  <c r="D24" i="75"/>
  <c r="C24" i="75"/>
  <c r="J23" i="75"/>
  <c r="I23" i="75"/>
  <c r="H23" i="75"/>
  <c r="G23" i="75"/>
  <c r="F23" i="75"/>
  <c r="E23" i="75"/>
  <c r="D23" i="75"/>
  <c r="C23" i="75"/>
  <c r="J22" i="75"/>
  <c r="I22" i="75"/>
  <c r="H22" i="75"/>
  <c r="G22" i="75"/>
  <c r="F22" i="75"/>
  <c r="E22" i="75"/>
  <c r="D22" i="75"/>
  <c r="C22" i="75"/>
  <c r="H21" i="75"/>
  <c r="D21" i="75"/>
  <c r="J20" i="75"/>
  <c r="I20" i="75"/>
  <c r="H20" i="75"/>
  <c r="G20" i="75"/>
  <c r="F20" i="75"/>
  <c r="E20" i="75"/>
  <c r="D20" i="75"/>
  <c r="C20" i="75"/>
  <c r="C13" i="75"/>
  <c r="D13" i="75"/>
  <c r="E13" i="75"/>
  <c r="F13" i="75"/>
  <c r="G13" i="75"/>
  <c r="H13" i="75"/>
  <c r="I13" i="75"/>
  <c r="J13" i="75"/>
  <c r="C14" i="75"/>
  <c r="C15" i="75"/>
  <c r="D15" i="75"/>
  <c r="E15" i="75"/>
  <c r="F15" i="75"/>
  <c r="G15" i="75"/>
  <c r="H15" i="75"/>
  <c r="I15" i="75"/>
  <c r="J15" i="75"/>
  <c r="C16" i="75"/>
  <c r="D16" i="75"/>
  <c r="E16" i="75"/>
  <c r="F16" i="75"/>
  <c r="G16" i="75"/>
  <c r="H16" i="75"/>
  <c r="I16" i="75"/>
  <c r="J16" i="75"/>
  <c r="D12" i="75"/>
  <c r="E12" i="75"/>
  <c r="F12" i="75"/>
  <c r="G12" i="75"/>
  <c r="H12" i="75"/>
  <c r="I12" i="75"/>
  <c r="J12" i="75"/>
  <c r="C12" i="75"/>
  <c r="D33" i="74"/>
  <c r="E33" i="74"/>
  <c r="F33" i="74"/>
  <c r="G33" i="74"/>
  <c r="H33" i="74"/>
  <c r="I33" i="74"/>
  <c r="J33" i="74"/>
  <c r="D34" i="74"/>
  <c r="E34" i="74"/>
  <c r="F34" i="74"/>
  <c r="G34" i="74"/>
  <c r="H34" i="74"/>
  <c r="I34" i="74"/>
  <c r="J34" i="74"/>
  <c r="C34" i="74"/>
  <c r="C33" i="74"/>
  <c r="D30" i="74"/>
  <c r="D32" i="74" s="1"/>
  <c r="E30" i="74"/>
  <c r="F30" i="74"/>
  <c r="G30" i="74"/>
  <c r="H30" i="74"/>
  <c r="H32" i="74" s="1"/>
  <c r="I30" i="74"/>
  <c r="J30" i="74"/>
  <c r="D31" i="74"/>
  <c r="E31" i="74"/>
  <c r="F31" i="74"/>
  <c r="G31" i="74"/>
  <c r="H31" i="74"/>
  <c r="I31" i="74"/>
  <c r="J31" i="74"/>
  <c r="C31" i="74"/>
  <c r="D25" i="74"/>
  <c r="E25" i="74"/>
  <c r="F25" i="74"/>
  <c r="G25" i="74"/>
  <c r="H25" i="74"/>
  <c r="I25" i="74"/>
  <c r="J25" i="74"/>
  <c r="D26" i="74"/>
  <c r="E26" i="74"/>
  <c r="F26" i="74"/>
  <c r="G26" i="74"/>
  <c r="H26" i="74"/>
  <c r="I26" i="74"/>
  <c r="J26" i="74"/>
  <c r="D27" i="74"/>
  <c r="E27" i="74"/>
  <c r="F27" i="74"/>
  <c r="G27" i="74"/>
  <c r="H27" i="74"/>
  <c r="I27" i="74"/>
  <c r="J27" i="74"/>
  <c r="C26" i="74"/>
  <c r="C27" i="74"/>
  <c r="C30" i="74"/>
  <c r="C25" i="74"/>
  <c r="C18" i="74"/>
  <c r="D18" i="74"/>
  <c r="E18" i="74"/>
  <c r="F18" i="74"/>
  <c r="I18" i="74"/>
  <c r="J18" i="74"/>
  <c r="C19" i="74"/>
  <c r="D19" i="74"/>
  <c r="E19" i="74"/>
  <c r="F19" i="74"/>
  <c r="G19" i="74"/>
  <c r="H19" i="74"/>
  <c r="I19" i="74"/>
  <c r="J19" i="74"/>
  <c r="C20" i="74"/>
  <c r="D20" i="74"/>
  <c r="E20" i="74"/>
  <c r="F20" i="74"/>
  <c r="C21" i="74"/>
  <c r="D21" i="74"/>
  <c r="E21" i="74"/>
  <c r="F21" i="74"/>
  <c r="I21" i="74"/>
  <c r="J21" i="74"/>
  <c r="C22" i="74"/>
  <c r="D22" i="74"/>
  <c r="E22" i="74"/>
  <c r="F22" i="74"/>
  <c r="G22" i="74"/>
  <c r="H22" i="74"/>
  <c r="I22" i="74"/>
  <c r="J22" i="74"/>
  <c r="D17" i="74"/>
  <c r="E17" i="74"/>
  <c r="F17" i="74"/>
  <c r="G17" i="74"/>
  <c r="H17" i="74"/>
  <c r="I17" i="74"/>
  <c r="J17" i="74"/>
  <c r="C17" i="74"/>
  <c r="C10" i="74"/>
  <c r="D10" i="74"/>
  <c r="E10" i="74"/>
  <c r="F10" i="74"/>
  <c r="G10" i="74"/>
  <c r="H10" i="74"/>
  <c r="I10" i="74"/>
  <c r="J10" i="74"/>
  <c r="C11" i="74"/>
  <c r="D11" i="74"/>
  <c r="E11" i="74"/>
  <c r="F11" i="74"/>
  <c r="G11" i="74"/>
  <c r="H11" i="74"/>
  <c r="I11" i="74"/>
  <c r="J11" i="74"/>
  <c r="C12" i="74"/>
  <c r="D12" i="74"/>
  <c r="E12" i="74"/>
  <c r="F12" i="74"/>
  <c r="G12" i="74"/>
  <c r="H12" i="74"/>
  <c r="I12" i="74"/>
  <c r="J12" i="74"/>
  <c r="C13" i="74"/>
  <c r="D13" i="74"/>
  <c r="E13" i="74"/>
  <c r="F13" i="74"/>
  <c r="I13" i="74"/>
  <c r="J13" i="74"/>
  <c r="C14" i="74"/>
  <c r="D14" i="74"/>
  <c r="E14" i="74"/>
  <c r="F14" i="74"/>
  <c r="G14" i="74"/>
  <c r="H14" i="74"/>
  <c r="I14" i="74"/>
  <c r="J14" i="74"/>
  <c r="C15" i="74"/>
  <c r="D15" i="74"/>
  <c r="E15" i="74"/>
  <c r="F15" i="74"/>
  <c r="G15" i="74"/>
  <c r="H15" i="74"/>
  <c r="I15" i="74"/>
  <c r="J15" i="74"/>
  <c r="D9" i="74"/>
  <c r="J25" i="80"/>
  <c r="I25" i="80"/>
  <c r="H25" i="80"/>
  <c r="G25" i="80"/>
  <c r="F25" i="80"/>
  <c r="E25" i="80"/>
  <c r="D25" i="80"/>
  <c r="C25" i="80"/>
  <c r="J21" i="75"/>
  <c r="I21" i="75"/>
  <c r="G21" i="75"/>
  <c r="F21" i="75"/>
  <c r="E21" i="75"/>
  <c r="C21" i="75"/>
  <c r="J26" i="79"/>
  <c r="I19" i="75"/>
  <c r="G19" i="75"/>
  <c r="F19" i="75"/>
  <c r="E19" i="75"/>
  <c r="C19" i="75"/>
  <c r="J18" i="75"/>
  <c r="H18" i="75"/>
  <c r="G26" i="79"/>
  <c r="G17" i="79" s="1"/>
  <c r="D18" i="75"/>
  <c r="C26" i="79"/>
  <c r="C17" i="79"/>
  <c r="J32" i="74" l="1"/>
  <c r="D28" i="74"/>
  <c r="F32" i="74"/>
  <c r="D16" i="74"/>
  <c r="J28" i="74"/>
  <c r="F28" i="74"/>
  <c r="H28" i="74"/>
  <c r="G32" i="74"/>
  <c r="C9" i="74"/>
  <c r="C16" i="74" s="1"/>
  <c r="F9" i="74"/>
  <c r="F16" i="74" s="1"/>
  <c r="E9" i="74"/>
  <c r="E16" i="74" s="1"/>
  <c r="C17" i="75"/>
  <c r="C28" i="74"/>
  <c r="D23" i="74"/>
  <c r="D24" i="74" s="1"/>
  <c r="D29" i="74" s="1"/>
  <c r="D35" i="74" s="1"/>
  <c r="I32" i="74"/>
  <c r="E32" i="74"/>
  <c r="G28" i="74"/>
  <c r="C23" i="74"/>
  <c r="I28" i="74"/>
  <c r="E28" i="74"/>
  <c r="E23" i="74"/>
  <c r="J23" i="74"/>
  <c r="F26" i="79"/>
  <c r="F14" i="75" s="1"/>
  <c r="F17" i="75" s="1"/>
  <c r="F17" i="79"/>
  <c r="J17" i="79"/>
  <c r="J14" i="75"/>
  <c r="J17" i="75" s="1"/>
  <c r="G18" i="75"/>
  <c r="G26" i="75" s="1"/>
  <c r="J19" i="75"/>
  <c r="J26" i="75" s="1"/>
  <c r="G14" i="75"/>
  <c r="G17" i="75" s="1"/>
  <c r="F18" i="75"/>
  <c r="F26" i="75" s="1"/>
  <c r="E26" i="79"/>
  <c r="I26" i="79"/>
  <c r="D26" i="79"/>
  <c r="H26" i="79"/>
  <c r="I18" i="75"/>
  <c r="I26" i="75" s="1"/>
  <c r="E18" i="75"/>
  <c r="E26" i="75" s="1"/>
  <c r="D19" i="75"/>
  <c r="D26" i="75" s="1"/>
  <c r="H19" i="75"/>
  <c r="H26" i="75" s="1"/>
  <c r="C18" i="75"/>
  <c r="C26" i="75" s="1"/>
  <c r="C32" i="74"/>
  <c r="F23" i="74"/>
  <c r="I23" i="74"/>
  <c r="G24" i="48"/>
  <c r="G15" i="48"/>
  <c r="J24" i="48"/>
  <c r="I24" i="48"/>
  <c r="H24" i="48"/>
  <c r="E24" i="74" l="1"/>
  <c r="E29" i="74" s="1"/>
  <c r="C24" i="74"/>
  <c r="C29" i="74" s="1"/>
  <c r="C35" i="74" s="1"/>
  <c r="E35" i="74"/>
  <c r="F24" i="74"/>
  <c r="F29" i="74" s="1"/>
  <c r="F35" i="74" s="1"/>
  <c r="I17" i="79"/>
  <c r="I14" i="75"/>
  <c r="I17" i="75" s="1"/>
  <c r="E17" i="79"/>
  <c r="E14" i="75"/>
  <c r="E17" i="75" s="1"/>
  <c r="H17" i="79"/>
  <c r="H14" i="75"/>
  <c r="H17" i="75" s="1"/>
  <c r="D17" i="79"/>
  <c r="D14" i="75"/>
  <c r="D17" i="75" s="1"/>
  <c r="H18" i="74"/>
  <c r="D31" i="67" l="1"/>
  <c r="E31" i="67"/>
  <c r="F31" i="67"/>
  <c r="G31" i="67"/>
  <c r="H31" i="67"/>
  <c r="I31" i="67"/>
  <c r="J31" i="67"/>
  <c r="C31" i="67"/>
  <c r="I9" i="74" l="1"/>
  <c r="I16" i="74" s="1"/>
  <c r="I24" i="74" s="1"/>
  <c r="I29" i="74" s="1"/>
  <c r="I35" i="74" s="1"/>
  <c r="J9" i="74"/>
  <c r="J16" i="74" s="1"/>
  <c r="J24" i="74" s="1"/>
  <c r="J29" i="74" s="1"/>
  <c r="J35" i="74" s="1"/>
  <c r="H21" i="74"/>
  <c r="H23" i="74" s="1"/>
  <c r="H13" i="74"/>
  <c r="G21" i="74"/>
  <c r="G18" i="74"/>
  <c r="G13" i="74"/>
  <c r="F35" i="71"/>
  <c r="D19" i="71"/>
  <c r="E19" i="71"/>
  <c r="F19" i="71"/>
  <c r="C19" i="71"/>
  <c r="G23" i="74" l="1"/>
  <c r="J19" i="71"/>
  <c r="I19" i="71"/>
  <c r="E24" i="48"/>
  <c r="H9" i="74" l="1"/>
  <c r="H16" i="74" s="1"/>
  <c r="H24" i="74" s="1"/>
  <c r="H29" i="74" s="1"/>
  <c r="H35" i="74" s="1"/>
  <c r="H19" i="71"/>
  <c r="G19" i="71"/>
  <c r="G9" i="74"/>
  <c r="G16" i="74" s="1"/>
  <c r="G24" i="74" s="1"/>
  <c r="G29" i="74" s="1"/>
  <c r="G35" i="74" s="1"/>
  <c r="E15" i="48"/>
  <c r="E35" i="71"/>
  <c r="E31" i="71"/>
  <c r="E26" i="71"/>
  <c r="E27" i="71" s="1"/>
  <c r="E32" i="71" l="1"/>
  <c r="E38" i="71" s="1"/>
  <c r="D24" i="48"/>
  <c r="C24" i="48"/>
  <c r="D15" i="48"/>
  <c r="C35" i="71"/>
  <c r="C31" i="71"/>
  <c r="C26" i="71"/>
  <c r="C27" i="71" s="1"/>
  <c r="C32" i="71" l="1"/>
  <c r="C38" i="71" s="1"/>
  <c r="I31" i="71"/>
  <c r="F26" i="71"/>
  <c r="F27" i="71" s="1"/>
  <c r="G26" i="71"/>
  <c r="G27" i="71" s="1"/>
  <c r="H26" i="71"/>
  <c r="H27" i="71" s="1"/>
  <c r="I26" i="71"/>
  <c r="I27" i="71" s="1"/>
  <c r="J26" i="71"/>
  <c r="J27" i="71" s="1"/>
  <c r="D26" i="71"/>
  <c r="D27" i="71" s="1"/>
  <c r="G35" i="71" l="1"/>
  <c r="H35" i="71"/>
  <c r="I35" i="71"/>
  <c r="J35" i="71"/>
  <c r="D35" i="71"/>
  <c r="F15" i="48"/>
  <c r="H15" i="48"/>
  <c r="I15" i="48"/>
  <c r="J15" i="48"/>
  <c r="C15" i="48"/>
  <c r="F24" i="48"/>
  <c r="G31" i="71" l="1"/>
  <c r="G32" i="71" s="1"/>
  <c r="G38" i="71" s="1"/>
  <c r="F31" i="71" l="1"/>
  <c r="D31" i="71"/>
  <c r="J31" i="71"/>
  <c r="H31" i="71"/>
  <c r="H32" i="71" l="1"/>
  <c r="H38" i="71" s="1"/>
  <c r="J32" i="71"/>
  <c r="J38" i="71" s="1"/>
  <c r="F32" i="71"/>
  <c r="F38" i="71" s="1"/>
  <c r="D32" i="71"/>
  <c r="D38" i="71" s="1"/>
  <c r="I32" i="71"/>
  <c r="I38" i="71" s="1"/>
</calcChain>
</file>

<file path=xl/sharedStrings.xml><?xml version="1.0" encoding="utf-8"?>
<sst xmlns="http://schemas.openxmlformats.org/spreadsheetml/2006/main" count="554" uniqueCount="188">
  <si>
    <t>Betriebsergebnis</t>
  </si>
  <si>
    <t>Zinsaufwand</t>
  </si>
  <si>
    <t>Zinserträge</t>
  </si>
  <si>
    <t>T€</t>
  </si>
  <si>
    <t>Beteiligungsergebnis</t>
  </si>
  <si>
    <t>Finanzergebnis</t>
  </si>
  <si>
    <t>Planjahr 1</t>
  </si>
  <si>
    <t>Planjahr 2</t>
  </si>
  <si>
    <t>Planjahr 3</t>
  </si>
  <si>
    <t>Umsatzerlöse, davon</t>
  </si>
  <si>
    <t>Inhaltsübersicht</t>
  </si>
  <si>
    <t>bezogene Leistungen</t>
  </si>
  <si>
    <t>1. Erfolgsplan</t>
  </si>
  <si>
    <t>2. Vermögensplan</t>
  </si>
  <si>
    <t>Planungszeitraum:</t>
  </si>
  <si>
    <t>Bestandsveränderung</t>
  </si>
  <si>
    <t>bezogenes Material</t>
  </si>
  <si>
    <t>sonstiger betrieblicher Aufwand</t>
  </si>
  <si>
    <t>Summe Aufwand</t>
  </si>
  <si>
    <t>Ergeb. d. gewöhnl. Geschäftstätigkeit</t>
  </si>
  <si>
    <t>Ergebnis nach Steuern</t>
  </si>
  <si>
    <t>Prognose</t>
  </si>
  <si>
    <t>Planungssgrößen</t>
  </si>
  <si>
    <t>Bezeichnung</t>
  </si>
  <si>
    <t>zuständiges Fachressort:</t>
  </si>
  <si>
    <t>lfd. Nr.</t>
  </si>
  <si>
    <t>Immaterielle Wirtschaftsgüter</t>
  </si>
  <si>
    <t>...</t>
  </si>
  <si>
    <t>Summe immaterielle Wirtschaftsgüter</t>
  </si>
  <si>
    <t>Unbebaute und bebaute Grundstücke</t>
  </si>
  <si>
    <t>Summe unbebaute und bebaute Grundstücke</t>
  </si>
  <si>
    <t>Maschinen und technische Anlagen</t>
  </si>
  <si>
    <t>Summe Maschinen und technische Anlagen</t>
  </si>
  <si>
    <t>Andere Anlagen, Betriebs- und Geschäftsausstattung</t>
  </si>
  <si>
    <t>Summe Betriebs- und Geschäftsausstattung</t>
  </si>
  <si>
    <t>Finanzanlagen / Beteiligungen</t>
  </si>
  <si>
    <t>Summe Finanzanlagen / Beteiligungen</t>
  </si>
  <si>
    <t>Summe Investitionen</t>
  </si>
  <si>
    <t>…</t>
  </si>
  <si>
    <t>in T€</t>
  </si>
  <si>
    <t>Gesamtleistung</t>
  </si>
  <si>
    <t>Abschreibungen</t>
  </si>
  <si>
    <t>a.o. Ergebnis</t>
  </si>
  <si>
    <r>
      <t xml:space="preserve">Planjahr 2 </t>
    </r>
    <r>
      <rPr>
        <vertAlign val="superscript"/>
        <sz val="8"/>
        <rFont val="TondoKB"/>
      </rPr>
      <t>1</t>
    </r>
  </si>
  <si>
    <r>
      <t xml:space="preserve">Planjahr 1 </t>
    </r>
    <r>
      <rPr>
        <vertAlign val="superscript"/>
        <sz val="8"/>
        <rFont val="TondoKB"/>
      </rPr>
      <t>1</t>
    </r>
    <r>
      <rPr>
        <sz val="10"/>
        <rFont val="TondoKB"/>
      </rPr>
      <t xml:space="preserve"> </t>
    </r>
  </si>
  <si>
    <r>
      <t xml:space="preserve">Planjahr 3 </t>
    </r>
    <r>
      <rPr>
        <vertAlign val="superscript"/>
        <sz val="8"/>
        <rFont val="Arial"/>
        <family val="2"/>
      </rPr>
      <t>1</t>
    </r>
  </si>
  <si>
    <t>Der Planungszeitraum orientiert sich an den Investitionsvorhaben.</t>
  </si>
  <si>
    <t>Planjahr 4</t>
  </si>
  <si>
    <r>
      <t xml:space="preserve">Planjahr 4 </t>
    </r>
    <r>
      <rPr>
        <vertAlign val="superscript"/>
        <sz val="8"/>
        <rFont val="TondoKB"/>
      </rPr>
      <t>1</t>
    </r>
  </si>
  <si>
    <t>Finanzplan</t>
  </si>
  <si>
    <t>Wirtschaftsplan</t>
  </si>
  <si>
    <t>Jahresüberschuss / Jahresfehlbetrag</t>
  </si>
  <si>
    <t>Restbuchwerte Anlangenabgänge</t>
  </si>
  <si>
    <t>Saldo sonst. nicht liquiditätsw. Aufwendungen / Erträge</t>
  </si>
  <si>
    <t>Entnahme von Eigenmitteln</t>
  </si>
  <si>
    <t>Erhaltene Drittmittel</t>
  </si>
  <si>
    <t>Zuführungen aus dem Haushalt</t>
  </si>
  <si>
    <t>Summe Mittelherkunft</t>
  </si>
  <si>
    <t>Summe Mittelbedarf</t>
  </si>
  <si>
    <t>Investitionen</t>
  </si>
  <si>
    <t>Mittelverwendung Umlaufvermögen</t>
  </si>
  <si>
    <t>Zuführungen von Rücklagen</t>
  </si>
  <si>
    <t>Kredittilgung</t>
  </si>
  <si>
    <t>Abführung an den Haushalt</t>
  </si>
  <si>
    <t>Sonst. Sondervermögen:</t>
  </si>
  <si>
    <t>Kreditaufnahme</t>
  </si>
  <si>
    <r>
      <t>Summe übrige Investitionen unter 250 T€</t>
    </r>
    <r>
      <rPr>
        <b/>
        <sz val="10"/>
        <rFont val="TondoKB"/>
      </rPr>
      <t xml:space="preserve">  </t>
    </r>
  </si>
  <si>
    <t>a.o. Erträge</t>
  </si>
  <si>
    <t>a. o. Aufwand</t>
  </si>
  <si>
    <t xml:space="preserve">Steuern vom Eink. und Ertrag </t>
  </si>
  <si>
    <t>sonstige Steuern</t>
  </si>
  <si>
    <t>davon Geschäftsbesorgungsentgelte</t>
  </si>
  <si>
    <t>3. Investitionsplan</t>
  </si>
  <si>
    <t>6a</t>
  </si>
  <si>
    <t>4. Differenzierung der Geschäftsbesorgungsentgelte für die sonstigen Sondervermögen</t>
  </si>
  <si>
    <t>Entgeltzahlungen aus dem Sondervermögen</t>
  </si>
  <si>
    <t>Geschäftsbesorger / Zahlungsempfänger</t>
  </si>
  <si>
    <t>lfd. Vertrag</t>
  </si>
  <si>
    <t>Vertragsinhalt</t>
  </si>
  <si>
    <t>Entgelt</t>
  </si>
  <si>
    <t>sonstig. Sondervermögen:</t>
  </si>
  <si>
    <t>4. Differenzierung der Geschäftsbesorgungsentgelte</t>
  </si>
  <si>
    <t>sonstige Erträge</t>
  </si>
  <si>
    <t>Sondervermögen / Zahlungspflichtiger / 
HH-Stelle</t>
  </si>
  <si>
    <t>Planung</t>
  </si>
  <si>
    <t>Ist</t>
  </si>
  <si>
    <t>Der Senator für Wirtschaft, Arbeit und Häfen</t>
  </si>
  <si>
    <t>(Ansprechpartnerin Frau Pasterkamp)</t>
  </si>
  <si>
    <t>- Verkauf von Grundstücken</t>
  </si>
  <si>
    <t>- Vermietung und Verpachtung</t>
  </si>
  <si>
    <t>- Erbbau</t>
  </si>
  <si>
    <t>- Sonstiges</t>
  </si>
  <si>
    <t>4 a</t>
  </si>
  <si>
    <t>Anlagen im Bau (Großprojekte)</t>
  </si>
  <si>
    <t>Summe  Anlagen im Bau (Großprojekte)</t>
  </si>
  <si>
    <t>BIS GmbH, Bremerhaven</t>
  </si>
  <si>
    <t>v.24.01.2008</t>
  </si>
  <si>
    <t>tatsächliche Aufwendungen</t>
  </si>
  <si>
    <t>des Personals der BIS zzgl.</t>
  </si>
  <si>
    <t>Gemeinkosten zzgl.eines</t>
  </si>
  <si>
    <t>Gewinnaufschlages v. 3 %</t>
  </si>
  <si>
    <t>plus der gesetzl. MWSt.</t>
  </si>
  <si>
    <t>siehe Vertragsinhalt,</t>
  </si>
  <si>
    <t>Zahlung nach WP</t>
  </si>
  <si>
    <t>Senator für Wirtschaft, Arbeit und Häfen</t>
  </si>
  <si>
    <t>1a</t>
  </si>
  <si>
    <t xml:space="preserve"> - Verkauf von Grundstücken</t>
  </si>
  <si>
    <t>1b</t>
  </si>
  <si>
    <t xml:space="preserve"> - Vermietung und Verpachtung</t>
  </si>
  <si>
    <t>1c</t>
  </si>
  <si>
    <t xml:space="preserve"> - Erbbau</t>
  </si>
  <si>
    <t>1d</t>
  </si>
  <si>
    <t xml:space="preserve"> - Sonstiges</t>
  </si>
  <si>
    <t>darunter Geschäftsbesorgungsentgelte</t>
  </si>
  <si>
    <t>8a</t>
  </si>
  <si>
    <t>WFB</t>
  </si>
  <si>
    <t>(Ansprechpartner Herr Zech)</t>
  </si>
  <si>
    <r>
      <rPr>
        <u/>
        <sz val="11"/>
        <rFont val="Frutiger 55 Roman"/>
      </rPr>
      <t>Deckungsfähigkeiten</t>
    </r>
    <r>
      <rPr>
        <sz val="11"/>
        <rFont val="Frutiger 55 Roman"/>
      </rPr>
      <t>: Die Positionen 1 und 2 des Vermögensplans sind mit ihren im maßnahmebezogenen Investitionsplan dargestellten</t>
    </r>
  </si>
  <si>
    <t>Untergliederungen gegenseitig deckungsfähig.</t>
  </si>
  <si>
    <t xml:space="preserve">Untergliederungen gegenseitig deckungsfähig. </t>
  </si>
  <si>
    <t>5. Zusammenstellung der Einzelansätze über Zahlungen und Forderungen an den Haushalt</t>
  </si>
  <si>
    <t>alle Beträge in T€</t>
  </si>
  <si>
    <t>Haushaltsstelle</t>
  </si>
  <si>
    <t>Zweckbestimmung / Zahlungsgrund</t>
  </si>
  <si>
    <t>1. Zuführungen aus dem HH¹ bzw. Forderungen an den Haushalt²</t>
  </si>
  <si>
    <t>Aus den folgenden Haushaltsstellen wurden/werden die Zuführungen geleistet:</t>
  </si>
  <si>
    <t>Zwischensumme:</t>
  </si>
  <si>
    <t>2. Sonstige Zuführungen</t>
  </si>
  <si>
    <t>z.B. BKF (mit HH-Stelle)</t>
  </si>
  <si>
    <t xml:space="preserve">GA-Förderung </t>
  </si>
  <si>
    <t>EFRE</t>
  </si>
  <si>
    <t>Summe Zuführungen:</t>
  </si>
  <si>
    <t>3. Zahlungen an den Haushalt</t>
  </si>
  <si>
    <t>Summe Abführungen:</t>
  </si>
  <si>
    <t>Hinweis: Die Zahlungen sind synchron im SV und im Kernhaushalt abzubilden.</t>
  </si>
  <si>
    <t>3. Differenzierung der Geschäftsbesorgungsentgelte</t>
  </si>
  <si>
    <t>0706/634 10-0</t>
  </si>
  <si>
    <t>0706/634 11-8</t>
  </si>
  <si>
    <t>Sonstige Sondervermögen Gewerbeflächen (Land)</t>
  </si>
  <si>
    <t>Gewinn- und Verlustrechnung</t>
  </si>
  <si>
    <t>3. Differenzierung der Geschäftsbesorgungsentgelte für die Sonstigen Sondervermögen</t>
  </si>
  <si>
    <t>Sonstig. Sondervermögen:</t>
  </si>
  <si>
    <t>Sonstige Sondervermögen Gewerbeflächen (Land); 
Teilvermögen Gewerbeflächen in Bremen</t>
  </si>
  <si>
    <t>4a.1. Verlagerung US-Army, Neubau Gebäude</t>
  </si>
  <si>
    <t>Sondervermögen</t>
  </si>
  <si>
    <t>Jahre 2018 bis 2021</t>
  </si>
  <si>
    <t>2015
(Ist)
T€</t>
  </si>
  <si>
    <t>2016
(Ist)
T€</t>
  </si>
  <si>
    <t>2017
(Prognose)
T€</t>
  </si>
  <si>
    <t>2017
(Plan)
T€</t>
  </si>
  <si>
    <t>2018
 (Plan)
T€</t>
  </si>
  <si>
    <t>2019 
(Plan)
T€</t>
  </si>
  <si>
    <t>2015
(Ist)</t>
  </si>
  <si>
    <t>2016
(Ist)</t>
  </si>
  <si>
    <t>2017
(Prognose)</t>
  </si>
  <si>
    <t>2018
 (Plan)</t>
  </si>
  <si>
    <t>2019
(Plan)</t>
  </si>
  <si>
    <t>Umsatzerlöse, davon:</t>
  </si>
  <si>
    <t>Roh-, Hilfs- und Betriebsstoffe/bezogene Waren</t>
  </si>
  <si>
    <t>Jahresüberschuss/Jahresfehlbetrag</t>
  </si>
  <si>
    <t>Saldo sonst. nicht liquiditätsw. Aufwendungen/Erträge</t>
  </si>
  <si>
    <t>Teilsondervermögen Gewerbeflächen in Bremen</t>
  </si>
  <si>
    <t>Wirtschaftsplan 2018 / 2019 für das</t>
  </si>
  <si>
    <t>2.1. Erschließung Europacenter</t>
  </si>
  <si>
    <t>¹    betrifft die Jahre 2015 und 2016.</t>
  </si>
  <si>
    <t>2020
 (Plan)</t>
  </si>
  <si>
    <t>2021
(Plan)</t>
  </si>
  <si>
    <t>²    betrifft die Jahre 2017 bis 2021.</t>
  </si>
  <si>
    <t>vom 20.12.2007</t>
  </si>
  <si>
    <t>Geschäftsbesorgung für Grund- stücksverkehr, Immobilienver- waltung, Marketing, Controlling, Rechnungswesen, Recht u.a.</t>
  </si>
  <si>
    <t>2020
 (Plan)
T€</t>
  </si>
  <si>
    <t>2021
(Plan)
T€</t>
  </si>
  <si>
    <t>Entgelt (Ist-Kosten) auf der Basis im Jahr 2015 preisge-prüfter Stundensätze der WFB mit einer jährlichen Fortschreibung von +1%. 
Der auf das Teilvermögen Land entfallende Anteil be-trägt gem. Vertrag 2,5 % des errechneten Gesamt- entgeltes</t>
  </si>
  <si>
    <t>hier: Sonstiges Sondervermögen Gewerbeflächen (Land) - Teilvermögen Gewerbeflächen in Bremen</t>
  </si>
  <si>
    <t>²    betrifft die Jahre 2017 bis 2021</t>
  </si>
  <si>
    <t>2020
(Plan)</t>
  </si>
  <si>
    <t>Sonstige Sondervermögen Gewerbeflächen (Land); 
Teilvermögen Gewerbeflächen in Bremerhaven (Carl-Schurz-Gelände (CSG))</t>
  </si>
  <si>
    <t>hier: Sonstiges Sondervermögen Gewerbeflächen (Land) - Teilvermögen Gewerbeflächen in Bremerhaven (CSG)</t>
  </si>
  <si>
    <t>Sondervermögen Gewerbeflächen (Land)</t>
  </si>
  <si>
    <t>Teilvermögen Gewerbeflächen in Bremen</t>
  </si>
  <si>
    <t>Teilvermögen Gewerbeflächen in Bremerhaven (CSG)</t>
  </si>
  <si>
    <t>Entgelt (Ist-Kosten) auf der Basis im Jahr 2015 preisgeprüfter Stunden- sätze der WFB mit einer jährlichen Fortschreibung von +1%. 
Der auf das Teilvermögen entfallende Anteil beträgt gem. Vertrag 2,5 % des errechneten Gesamt- entgeltes</t>
  </si>
  <si>
    <t>Sondervermögen Gewerbeflächen (Land), Teilvermögen Gewerbeflächen in Bremen</t>
  </si>
  <si>
    <t>Sondervermögen Gewerbeflächen (Land) 
Teilvermögen Gewerbeflächen in Bremen</t>
  </si>
  <si>
    <t>Sondervermögen Gewerbeflächen (Land)
Teilvermögen Gewerbeflächen in Bremerhaven (CSG)</t>
  </si>
  <si>
    <t>Sondervermögen Gewerbeflächen (Land)
Teilvermögen Gewerbeflächen in Bremerhaven (Carl-Schurz-Gelände (CSG))</t>
  </si>
  <si>
    <t>An das Sondervermögen Gewerbeflächen (Bremerhaven) - Sachkosten</t>
  </si>
  <si>
    <t>An das Sondervermögen Gewerbeflächen (Bremerhaven) - Personalkosten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</si>
</sst>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42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Univers"/>
      <family val="2"/>
    </font>
    <font>
      <b/>
      <sz val="11"/>
      <name val="Univers"/>
      <family val="2"/>
    </font>
    <font>
      <b/>
      <sz val="12"/>
      <name val="Univers"/>
      <family val="2"/>
    </font>
    <font>
      <b/>
      <sz val="8"/>
      <name val="Univers"/>
      <family val="2"/>
    </font>
    <font>
      <b/>
      <sz val="9"/>
      <name val="Univers"/>
      <family val="2"/>
    </font>
    <font>
      <sz val="11"/>
      <name val="Frutiger 55 Roman"/>
    </font>
    <font>
      <sz val="10"/>
      <name val="Univers"/>
      <family val="2"/>
    </font>
    <font>
      <sz val="11"/>
      <name val="Univers"/>
      <family val="2"/>
    </font>
    <font>
      <sz val="12"/>
      <name val="Univers"/>
      <family val="2"/>
    </font>
    <font>
      <sz val="8"/>
      <name val="Univers"/>
      <family val="2"/>
    </font>
    <font>
      <sz val="9"/>
      <name val="Univers"/>
      <family val="2"/>
    </font>
    <font>
      <b/>
      <sz val="14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i/>
      <sz val="10"/>
      <name val="Arial"/>
      <family val="2"/>
    </font>
    <font>
      <b/>
      <sz val="10"/>
      <name val="Wingdings"/>
      <charset val="2"/>
    </font>
    <font>
      <b/>
      <sz val="16"/>
      <name val="Arial"/>
      <family val="2"/>
    </font>
    <font>
      <sz val="16"/>
      <name val="Arial"/>
      <family val="2"/>
    </font>
    <font>
      <sz val="12"/>
      <name val="Arial"/>
      <family val="2"/>
    </font>
    <font>
      <sz val="10"/>
      <name val="Frutiger 55 Roman"/>
    </font>
    <font>
      <b/>
      <i/>
      <sz val="10"/>
      <name val="Arial"/>
      <family val="2"/>
    </font>
    <font>
      <sz val="10"/>
      <name val="Arial"/>
      <family val="2"/>
    </font>
    <font>
      <vertAlign val="superscript"/>
      <sz val="8"/>
      <name val="Arial"/>
      <family val="2"/>
    </font>
    <font>
      <b/>
      <sz val="10"/>
      <name val="TondoKB"/>
    </font>
    <font>
      <sz val="10"/>
      <name val="TondoKB"/>
    </font>
    <font>
      <b/>
      <sz val="14"/>
      <name val="TondoKB"/>
    </font>
    <font>
      <b/>
      <u/>
      <sz val="10"/>
      <name val="TondoKB"/>
    </font>
    <font>
      <vertAlign val="superscript"/>
      <sz val="8"/>
      <name val="TondoKB"/>
    </font>
    <font>
      <sz val="10"/>
      <name val="Arial"/>
      <family val="2"/>
    </font>
    <font>
      <sz val="9"/>
      <name val="Arial"/>
      <family val="2"/>
    </font>
    <font>
      <b/>
      <sz val="11"/>
      <color theme="1"/>
      <name val="Calibri"/>
      <family val="2"/>
      <scheme val="minor"/>
    </font>
    <font>
      <u/>
      <sz val="11"/>
      <name val="Frutiger 55 Roman"/>
    </font>
    <font>
      <b/>
      <sz val="14"/>
      <color rgb="FFFF0000"/>
      <name val="Arial"/>
      <family val="2"/>
    </font>
    <font>
      <sz val="11"/>
      <name val="Calibri"/>
      <family val="2"/>
      <scheme val="minor"/>
    </font>
    <font>
      <sz val="10"/>
      <color theme="1"/>
      <name val="TondoKB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39">
    <xf numFmtId="0" fontId="0" fillId="0" borderId="0"/>
    <xf numFmtId="14" fontId="5" fillId="0" borderId="0" applyFill="0" applyBorder="0" applyProtection="0">
      <alignment horizontal="center" vertical="top" wrapText="1"/>
      <protection locked="0"/>
    </xf>
    <xf numFmtId="14" fontId="6" fillId="0" borderId="0" applyFill="0" applyBorder="0" applyProtection="0">
      <alignment horizontal="center" vertical="top" wrapText="1"/>
      <protection locked="0"/>
    </xf>
    <xf numFmtId="14" fontId="7" fillId="0" borderId="0" applyFill="0" applyBorder="0" applyProtection="0">
      <alignment horizontal="center" vertical="top" wrapText="1"/>
      <protection locked="0"/>
    </xf>
    <xf numFmtId="14" fontId="8" fillId="0" borderId="0" applyFill="0" applyBorder="0" applyProtection="0">
      <alignment horizontal="center" vertical="top" wrapText="1"/>
      <protection locked="0"/>
    </xf>
    <xf numFmtId="14" fontId="9" fillId="0" borderId="0" applyFill="0" applyBorder="0" applyProtection="0">
      <alignment horizontal="center" vertical="top" wrapText="1"/>
      <protection locked="0"/>
    </xf>
    <xf numFmtId="0" fontId="10" fillId="0" borderId="0"/>
    <xf numFmtId="49" fontId="11" fillId="0" borderId="0" applyFill="0" applyBorder="0" applyProtection="0">
      <protection locked="0"/>
    </xf>
    <xf numFmtId="49" fontId="11" fillId="0" borderId="0" applyFill="0" applyBorder="0" applyProtection="0">
      <alignment wrapText="1"/>
      <protection locked="0"/>
    </xf>
    <xf numFmtId="49" fontId="12" fillId="0" borderId="0" applyFill="0" applyBorder="0" applyProtection="0">
      <protection locked="0"/>
    </xf>
    <xf numFmtId="49" fontId="12" fillId="0" borderId="0" applyFill="0" applyBorder="0" applyProtection="0">
      <alignment wrapText="1"/>
      <protection locked="0"/>
    </xf>
    <xf numFmtId="49" fontId="13" fillId="0" borderId="0" applyFill="0" applyBorder="0" applyProtection="0">
      <protection locked="0"/>
    </xf>
    <xf numFmtId="49" fontId="13" fillId="0" borderId="0" applyFill="0" applyBorder="0" applyProtection="0">
      <alignment wrapText="1"/>
      <protection locked="0"/>
    </xf>
    <xf numFmtId="49" fontId="14" fillId="0" borderId="0" applyFill="0" applyBorder="0" applyProtection="0">
      <protection locked="0"/>
    </xf>
    <xf numFmtId="49" fontId="14" fillId="0" borderId="0" applyFill="0" applyBorder="0" applyProtection="0">
      <alignment wrapText="1"/>
      <protection locked="0"/>
    </xf>
    <xf numFmtId="49" fontId="15" fillId="0" borderId="0" applyFill="0" applyBorder="0" applyProtection="0">
      <protection locked="0"/>
    </xf>
    <xf numFmtId="49" fontId="15" fillId="0" borderId="0" applyFill="0" applyBorder="0" applyProtection="0">
      <alignment wrapText="1"/>
      <protection locked="0"/>
    </xf>
    <xf numFmtId="49" fontId="5" fillId="0" borderId="0" applyFill="0" applyBorder="0" applyProtection="0">
      <alignment horizontal="center" vertical="top" wrapText="1"/>
      <protection locked="0"/>
    </xf>
    <xf numFmtId="49" fontId="6" fillId="0" borderId="0" applyFill="0" applyBorder="0" applyProtection="0">
      <alignment horizontal="center" vertical="top" wrapText="1"/>
      <protection locked="0"/>
    </xf>
    <xf numFmtId="49" fontId="7" fillId="0" borderId="0" applyFill="0" applyBorder="0" applyProtection="0">
      <alignment horizontal="center" vertical="top" wrapText="1"/>
      <protection locked="0"/>
    </xf>
    <xf numFmtId="49" fontId="8" fillId="0" borderId="0" applyFill="0" applyBorder="0" applyProtection="0">
      <alignment horizontal="center" vertical="top" wrapText="1"/>
      <protection locked="0"/>
    </xf>
    <xf numFmtId="49" fontId="9" fillId="0" borderId="0" applyFill="0" applyBorder="0" applyProtection="0">
      <alignment horizontal="center" vertical="top" wrapText="1"/>
      <protection locked="0"/>
    </xf>
    <xf numFmtId="3" fontId="11" fillId="0" borderId="0" applyFill="0" applyBorder="0" applyProtection="0">
      <protection locked="0"/>
    </xf>
    <xf numFmtId="3" fontId="12" fillId="0" borderId="0" applyFill="0" applyBorder="0" applyProtection="0">
      <protection locked="0"/>
    </xf>
    <xf numFmtId="3" fontId="13" fillId="0" borderId="0" applyFill="0" applyBorder="0" applyProtection="0">
      <protection locked="0"/>
    </xf>
    <xf numFmtId="3" fontId="14" fillId="0" borderId="0" applyFill="0" applyBorder="0" applyProtection="0">
      <protection locked="0"/>
    </xf>
    <xf numFmtId="3" fontId="15" fillId="0" borderId="0" applyFill="0" applyBorder="0" applyProtection="0">
      <protection locked="0"/>
    </xf>
    <xf numFmtId="164" fontId="11" fillId="0" borderId="0" applyFill="0" applyBorder="0" applyProtection="0">
      <protection locked="0"/>
    </xf>
    <xf numFmtId="164" fontId="12" fillId="0" borderId="0" applyFill="0" applyBorder="0" applyProtection="0">
      <protection locked="0"/>
    </xf>
    <xf numFmtId="164" fontId="13" fillId="0" borderId="0" applyFill="0" applyBorder="0" applyProtection="0">
      <protection locked="0"/>
    </xf>
    <xf numFmtId="164" fontId="14" fillId="0" borderId="0" applyFill="0" applyBorder="0" applyProtection="0">
      <protection locked="0"/>
    </xf>
    <xf numFmtId="164" fontId="15" fillId="0" borderId="0" applyFill="0" applyBorder="0" applyProtection="0">
      <protection locked="0"/>
    </xf>
    <xf numFmtId="4" fontId="11" fillId="0" borderId="0" applyFill="0" applyBorder="0" applyProtection="0">
      <protection locked="0"/>
    </xf>
    <xf numFmtId="4" fontId="12" fillId="0" borderId="0" applyFill="0" applyBorder="0" applyProtection="0">
      <protection locked="0"/>
    </xf>
    <xf numFmtId="4" fontId="13" fillId="0" borderId="0" applyFill="0" applyBorder="0" applyProtection="0">
      <protection locked="0"/>
    </xf>
    <xf numFmtId="4" fontId="14" fillId="0" borderId="0" applyFill="0" applyBorder="0" applyProtection="0">
      <protection locked="0"/>
    </xf>
    <xf numFmtId="4" fontId="15" fillId="0" borderId="0" applyFill="0" applyBorder="0" applyProtection="0">
      <protection locked="0"/>
    </xf>
    <xf numFmtId="0" fontId="2" fillId="0" borderId="0"/>
    <xf numFmtId="0" fontId="1" fillId="0" borderId="0"/>
  </cellStyleXfs>
  <cellXfs count="427">
    <xf numFmtId="0" fontId="0" fillId="0" borderId="0" xfId="0"/>
    <xf numFmtId="0" fontId="10" fillId="0" borderId="0" xfId="6"/>
    <xf numFmtId="0" fontId="10" fillId="0" borderId="0" xfId="6" applyAlignment="1">
      <alignment vertical="center"/>
    </xf>
    <xf numFmtId="0" fontId="3" fillId="0" borderId="0" xfId="0" applyFont="1" applyAlignment="1">
      <alignment horizontal="right"/>
    </xf>
    <xf numFmtId="0" fontId="16" fillId="0" borderId="0" xfId="0" applyFont="1" applyAlignment="1">
      <alignment horizontal="left"/>
    </xf>
    <xf numFmtId="0" fontId="4" fillId="0" borderId="0" xfId="0" applyFont="1" applyBorder="1" applyAlignment="1">
      <alignment horizontal="center" vertical="top"/>
    </xf>
    <xf numFmtId="0" fontId="16" fillId="0" borderId="0" xfId="0" applyFont="1" applyBorder="1" applyAlignment="1">
      <alignment horizontal="left" vertical="top"/>
    </xf>
    <xf numFmtId="0" fontId="0" fillId="0" borderId="0" xfId="0" applyAlignment="1">
      <alignment vertical="center"/>
    </xf>
    <xf numFmtId="0" fontId="19" fillId="0" borderId="0" xfId="0" applyFont="1"/>
    <xf numFmtId="3" fontId="2" fillId="0" borderId="0" xfId="0" applyNumberFormat="1" applyFont="1" applyBorder="1" applyProtection="1">
      <protection hidden="1"/>
    </xf>
    <xf numFmtId="3" fontId="2" fillId="0" borderId="0" xfId="0" applyNumberFormat="1" applyFont="1" applyBorder="1" applyProtection="1">
      <protection locked="0"/>
    </xf>
    <xf numFmtId="0" fontId="2" fillId="0" borderId="0" xfId="0" applyFont="1" applyBorder="1" applyAlignment="1" applyProtection="1">
      <alignment wrapText="1"/>
      <protection hidden="1"/>
    </xf>
    <xf numFmtId="3" fontId="2" fillId="0" borderId="0" xfId="0" applyNumberFormat="1" applyFont="1" applyProtection="1">
      <protection hidden="1"/>
    </xf>
    <xf numFmtId="0" fontId="3" fillId="0" borderId="0" xfId="6" applyFont="1"/>
    <xf numFmtId="0" fontId="18" fillId="0" borderId="0" xfId="6" applyFont="1"/>
    <xf numFmtId="0" fontId="4" fillId="0" borderId="0" xfId="6" applyFont="1"/>
    <xf numFmtId="0" fontId="24" fillId="0" borderId="4" xfId="6" applyFont="1" applyBorder="1"/>
    <xf numFmtId="0" fontId="4" fillId="0" borderId="0" xfId="6" applyFont="1" applyBorder="1"/>
    <xf numFmtId="0" fontId="23" fillId="0" borderId="5" xfId="6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16" fillId="0" borderId="5" xfId="6" applyFont="1" applyBorder="1" applyAlignment="1">
      <alignment vertical="center"/>
    </xf>
    <xf numFmtId="0" fontId="24" fillId="0" borderId="0" xfId="6" applyFont="1" applyBorder="1"/>
    <xf numFmtId="0" fontId="23" fillId="0" borderId="5" xfId="6" applyFont="1" applyBorder="1" applyAlignment="1">
      <alignment vertical="top"/>
    </xf>
    <xf numFmtId="0" fontId="4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/>
    <xf numFmtId="3" fontId="2" fillId="0" borderId="8" xfId="0" applyNumberFormat="1" applyFont="1" applyBorder="1" applyAlignment="1" applyProtection="1">
      <alignment wrapText="1"/>
      <protection hidden="1"/>
    </xf>
    <xf numFmtId="3" fontId="2" fillId="0" borderId="5" xfId="0" applyNumberFormat="1" applyFont="1" applyBorder="1" applyAlignment="1" applyProtection="1">
      <alignment wrapText="1"/>
      <protection hidden="1"/>
    </xf>
    <xf numFmtId="3" fontId="3" fillId="2" borderId="5" xfId="0" applyNumberFormat="1" applyFont="1" applyFill="1" applyBorder="1" applyAlignment="1" applyProtection="1">
      <alignment wrapText="1"/>
      <protection hidden="1"/>
    </xf>
    <xf numFmtId="3" fontId="3" fillId="2" borderId="9" xfId="0" applyNumberFormat="1" applyFont="1" applyFill="1" applyBorder="1" applyAlignment="1" applyProtection="1">
      <alignment wrapText="1"/>
      <protection hidden="1"/>
    </xf>
    <xf numFmtId="3" fontId="2" fillId="0" borderId="12" xfId="0" applyNumberFormat="1" applyFont="1" applyBorder="1" applyAlignment="1" applyProtection="1">
      <alignment wrapText="1"/>
      <protection hidden="1"/>
    </xf>
    <xf numFmtId="3" fontId="3" fillId="0" borderId="0" xfId="0" applyNumberFormat="1" applyFont="1" applyProtection="1">
      <protection hidden="1"/>
    </xf>
    <xf numFmtId="0" fontId="25" fillId="0" borderId="0" xfId="0" applyFont="1" applyBorder="1" applyAlignment="1" applyProtection="1">
      <alignment wrapText="1"/>
      <protection locked="0"/>
    </xf>
    <xf numFmtId="3" fontId="21" fillId="0" borderId="0" xfId="0" applyNumberFormat="1" applyFont="1" applyBorder="1" applyAlignment="1" applyProtection="1">
      <alignment wrapText="1"/>
      <protection hidden="1"/>
    </xf>
    <xf numFmtId="3" fontId="22" fillId="0" borderId="0" xfId="0" applyNumberFormat="1" applyFont="1" applyBorder="1" applyProtection="1">
      <protection hidden="1"/>
    </xf>
    <xf numFmtId="3" fontId="3" fillId="0" borderId="0" xfId="0" applyNumberFormat="1" applyFont="1" applyFill="1" applyBorder="1" applyProtection="1">
      <protection hidden="1"/>
    </xf>
    <xf numFmtId="3" fontId="2" fillId="0" borderId="0" xfId="0" applyNumberFormat="1" applyFont="1" applyFill="1" applyBorder="1" applyProtection="1">
      <protection locked="0"/>
    </xf>
    <xf numFmtId="3" fontId="22" fillId="0" borderId="0" xfId="0" applyNumberFormat="1" applyFont="1" applyFill="1" applyBorder="1" applyProtection="1">
      <protection hidden="1"/>
    </xf>
    <xf numFmtId="0" fontId="26" fillId="2" borderId="1" xfId="6" applyFont="1" applyFill="1" applyBorder="1" applyAlignment="1">
      <alignment horizontal="center" wrapText="1"/>
    </xf>
    <xf numFmtId="0" fontId="28" fillId="2" borderId="3" xfId="0" applyFont="1" applyFill="1" applyBorder="1" applyAlignment="1">
      <alignment horizontal="center"/>
    </xf>
    <xf numFmtId="0" fontId="26" fillId="0" borderId="5" xfId="6" applyFont="1" applyBorder="1"/>
    <xf numFmtId="0" fontId="3" fillId="3" borderId="11" xfId="0" applyFont="1" applyFill="1" applyBorder="1"/>
    <xf numFmtId="0" fontId="4" fillId="2" borderId="9" xfId="0" applyFont="1" applyFill="1" applyBorder="1" applyAlignment="1">
      <alignment horizontal="left" vertical="top" wrapText="1"/>
    </xf>
    <xf numFmtId="0" fontId="4" fillId="2" borderId="2" xfId="0" applyFont="1" applyFill="1" applyBorder="1" applyAlignment="1">
      <alignment horizontal="left" vertical="top" wrapText="1"/>
    </xf>
    <xf numFmtId="3" fontId="3" fillId="3" borderId="5" xfId="0" applyNumberFormat="1" applyFont="1" applyFill="1" applyBorder="1" applyAlignment="1" applyProtection="1">
      <alignment wrapText="1"/>
      <protection hidden="1"/>
    </xf>
    <xf numFmtId="0" fontId="16" fillId="0" borderId="5" xfId="6" applyFont="1" applyBorder="1" applyAlignment="1">
      <alignment horizontal="center" vertical="center"/>
    </xf>
    <xf numFmtId="0" fontId="16" fillId="0" borderId="0" xfId="6" applyFont="1" applyBorder="1" applyAlignment="1">
      <alignment horizontal="center" vertical="center"/>
    </xf>
    <xf numFmtId="3" fontId="3" fillId="2" borderId="14" xfId="0" applyNumberFormat="1" applyFont="1" applyFill="1" applyBorder="1" applyAlignment="1" applyProtection="1">
      <alignment wrapText="1"/>
      <protection hidden="1"/>
    </xf>
    <xf numFmtId="0" fontId="23" fillId="0" borderId="8" xfId="6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23" fillId="0" borderId="0" xfId="6" applyFont="1" applyBorder="1" applyAlignment="1">
      <alignment vertical="top"/>
    </xf>
    <xf numFmtId="0" fontId="23" fillId="0" borderId="9" xfId="6" applyFont="1" applyBorder="1" applyAlignment="1">
      <alignment vertical="top"/>
    </xf>
    <xf numFmtId="0" fontId="23" fillId="0" borderId="15" xfId="6" applyFont="1" applyBorder="1" applyAlignment="1">
      <alignment vertical="top"/>
    </xf>
    <xf numFmtId="0" fontId="23" fillId="0" borderId="5" xfId="6" applyFont="1" applyBorder="1" applyAlignment="1">
      <alignment horizontal="center" vertical="center"/>
    </xf>
    <xf numFmtId="0" fontId="23" fillId="0" borderId="0" xfId="6" applyFont="1" applyBorder="1" applyAlignment="1">
      <alignment horizontal="center" vertical="center"/>
    </xf>
    <xf numFmtId="0" fontId="23" fillId="0" borderId="4" xfId="6" applyFont="1" applyBorder="1" applyAlignment="1">
      <alignment horizontal="center" vertical="center"/>
    </xf>
    <xf numFmtId="3" fontId="27" fillId="0" borderId="0" xfId="0" applyNumberFormat="1" applyFont="1" applyProtection="1">
      <protection hidden="1"/>
    </xf>
    <xf numFmtId="0" fontId="4" fillId="0" borderId="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30" fillId="0" borderId="0" xfId="6" applyFont="1"/>
    <xf numFmtId="0" fontId="31" fillId="0" borderId="0" xfId="0" applyFont="1"/>
    <xf numFmtId="0" fontId="31" fillId="0" borderId="0" xfId="0" applyFont="1" applyAlignment="1">
      <alignment wrapText="1"/>
    </xf>
    <xf numFmtId="0" fontId="31" fillId="0" borderId="0" xfId="0" applyFont="1" applyFill="1"/>
    <xf numFmtId="0" fontId="32" fillId="0" borderId="0" xfId="0" applyFont="1" applyFill="1"/>
    <xf numFmtId="0" fontId="31" fillId="2" borderId="1" xfId="0" applyFont="1" applyFill="1" applyBorder="1" applyAlignment="1">
      <alignment horizontal="left" vertical="center" wrapText="1"/>
    </xf>
    <xf numFmtId="0" fontId="31" fillId="2" borderId="2" xfId="0" applyFont="1" applyFill="1" applyBorder="1" applyAlignment="1">
      <alignment horizontal="center" vertical="top" wrapText="1"/>
    </xf>
    <xf numFmtId="0" fontId="31" fillId="2" borderId="3" xfId="0" applyFont="1" applyFill="1" applyBorder="1" applyAlignment="1">
      <alignment horizontal="center" vertical="center" wrapText="1"/>
    </xf>
    <xf numFmtId="38" fontId="31" fillId="0" borderId="2" xfId="0" applyNumberFormat="1" applyFont="1" applyBorder="1"/>
    <xf numFmtId="0" fontId="33" fillId="0" borderId="2" xfId="0" applyFont="1" applyBorder="1"/>
    <xf numFmtId="38" fontId="0" fillId="0" borderId="2" xfId="0" applyNumberFormat="1" applyFill="1" applyBorder="1"/>
    <xf numFmtId="38" fontId="0" fillId="0" borderId="2" xfId="0" applyNumberFormat="1" applyBorder="1"/>
    <xf numFmtId="38" fontId="0" fillId="0" borderId="5" xfId="0" applyNumberFormat="1" applyBorder="1"/>
    <xf numFmtId="0" fontId="31" fillId="0" borderId="2" xfId="0" applyFont="1" applyBorder="1"/>
    <xf numFmtId="38" fontId="0" fillId="0" borderId="4" xfId="0" applyNumberFormat="1" applyBorder="1"/>
    <xf numFmtId="0" fontId="31" fillId="3" borderId="2" xfId="0" applyFont="1" applyFill="1" applyBorder="1"/>
    <xf numFmtId="38" fontId="3" fillId="3" borderId="4" xfId="0" applyNumberFormat="1" applyFont="1" applyFill="1" applyBorder="1"/>
    <xf numFmtId="38" fontId="3" fillId="3" borderId="0" xfId="0" applyNumberFormat="1" applyFont="1" applyFill="1" applyBorder="1"/>
    <xf numFmtId="38" fontId="3" fillId="3" borderId="2" xfId="0" applyNumberFormat="1" applyFont="1" applyFill="1" applyBorder="1"/>
    <xf numFmtId="38" fontId="0" fillId="0" borderId="4" xfId="0" applyNumberFormat="1" applyFill="1" applyBorder="1"/>
    <xf numFmtId="38" fontId="0" fillId="0" borderId="5" xfId="0" applyNumberFormat="1" applyFill="1" applyBorder="1"/>
    <xf numFmtId="38" fontId="31" fillId="0" borderId="5" xfId="0" applyNumberFormat="1" applyFont="1" applyFill="1" applyBorder="1"/>
    <xf numFmtId="0" fontId="31" fillId="3" borderId="5" xfId="0" applyFont="1" applyFill="1" applyBorder="1" applyAlignment="1"/>
    <xf numFmtId="38" fontId="3" fillId="3" borderId="5" xfId="0" applyNumberFormat="1" applyFont="1" applyFill="1" applyBorder="1"/>
    <xf numFmtId="0" fontId="31" fillId="0" borderId="5" xfId="0" applyFont="1" applyFill="1" applyBorder="1" applyAlignment="1"/>
    <xf numFmtId="38" fontId="3" fillId="0" borderId="2" xfId="0" applyNumberFormat="1" applyFont="1" applyFill="1" applyBorder="1"/>
    <xf numFmtId="38" fontId="3" fillId="0" borderId="0" xfId="0" applyNumberFormat="1" applyFont="1" applyFill="1" applyBorder="1"/>
    <xf numFmtId="38" fontId="3" fillId="0" borderId="5" xfId="0" applyNumberFormat="1" applyFont="1" applyFill="1" applyBorder="1"/>
    <xf numFmtId="0" fontId="0" fillId="0" borderId="0" xfId="0" applyFill="1"/>
    <xf numFmtId="38" fontId="31" fillId="0" borderId="2" xfId="0" applyNumberFormat="1" applyFont="1" applyFill="1" applyBorder="1"/>
    <xf numFmtId="0" fontId="33" fillId="0" borderId="2" xfId="0" applyFont="1" applyFill="1" applyBorder="1"/>
    <xf numFmtId="0" fontId="31" fillId="0" borderId="2" xfId="0" applyFont="1" applyFill="1" applyBorder="1"/>
    <xf numFmtId="38" fontId="31" fillId="0" borderId="2" xfId="0" applyNumberFormat="1" applyFont="1" applyFill="1" applyBorder="1" applyAlignment="1">
      <alignment vertical="top"/>
    </xf>
    <xf numFmtId="0" fontId="33" fillId="0" borderId="2" xfId="0" applyFont="1" applyFill="1" applyBorder="1" applyAlignment="1">
      <alignment vertical="top" wrapText="1"/>
    </xf>
    <xf numFmtId="0" fontId="33" fillId="0" borderId="2" xfId="0" applyFont="1" applyBorder="1" applyAlignment="1">
      <alignment wrapText="1"/>
    </xf>
    <xf numFmtId="38" fontId="0" fillId="0" borderId="0" xfId="0" applyNumberFormat="1" applyFill="1" applyBorder="1"/>
    <xf numFmtId="38" fontId="31" fillId="0" borderId="3" xfId="0" applyNumberFormat="1" applyFont="1" applyFill="1" applyBorder="1" applyAlignment="1">
      <alignment vertical="center"/>
    </xf>
    <xf numFmtId="0" fontId="30" fillId="2" borderId="17" xfId="0" applyFont="1" applyFill="1" applyBorder="1" applyAlignment="1">
      <alignment vertical="center"/>
    </xf>
    <xf numFmtId="38" fontId="3" fillId="2" borderId="17" xfId="0" applyNumberFormat="1" applyFont="1" applyFill="1" applyBorder="1" applyAlignment="1">
      <alignment vertical="center"/>
    </xf>
    <xf numFmtId="0" fontId="31" fillId="2" borderId="9" xfId="0" applyFont="1" applyFill="1" applyBorder="1" applyAlignment="1">
      <alignment horizontal="center" vertical="center" wrapText="1"/>
    </xf>
    <xf numFmtId="0" fontId="31" fillId="2" borderId="8" xfId="0" applyFont="1" applyFill="1" applyBorder="1" applyAlignment="1">
      <alignment horizontal="center" vertical="center" wrapText="1"/>
    </xf>
    <xf numFmtId="0" fontId="0" fillId="0" borderId="0" xfId="0" applyFill="1" applyAlignment="1"/>
    <xf numFmtId="0" fontId="4" fillId="5" borderId="3" xfId="0" applyFont="1" applyFill="1" applyBorder="1" applyAlignment="1">
      <alignment horizontal="center" wrapText="1"/>
    </xf>
    <xf numFmtId="38" fontId="0" fillId="0" borderId="3" xfId="0" applyNumberFormat="1" applyFill="1" applyBorder="1"/>
    <xf numFmtId="38" fontId="31" fillId="0" borderId="5" xfId="0" applyNumberFormat="1" applyFont="1" applyBorder="1"/>
    <xf numFmtId="0" fontId="31" fillId="3" borderId="5" xfId="0" applyFont="1" applyFill="1" applyBorder="1"/>
    <xf numFmtId="0" fontId="0" fillId="0" borderId="5" xfId="0" applyBorder="1"/>
    <xf numFmtId="0" fontId="2" fillId="0" borderId="5" xfId="0" applyFont="1" applyBorder="1"/>
    <xf numFmtId="0" fontId="2" fillId="5" borderId="1" xfId="0" applyFont="1" applyFill="1" applyBorder="1" applyAlignment="1">
      <alignment horizontal="center" vertical="center" wrapText="1"/>
    </xf>
    <xf numFmtId="0" fontId="29" fillId="0" borderId="0" xfId="0" applyFont="1"/>
    <xf numFmtId="0" fontId="17" fillId="0" borderId="0" xfId="6" applyFont="1"/>
    <xf numFmtId="0" fontId="16" fillId="0" borderId="0" xfId="0" applyFont="1" applyAlignment="1"/>
    <xf numFmtId="0" fontId="2" fillId="2" borderId="1" xfId="6" applyFont="1" applyFill="1" applyBorder="1" applyAlignment="1">
      <alignment horizontal="center" wrapText="1"/>
    </xf>
    <xf numFmtId="3" fontId="17" fillId="0" borderId="0" xfId="0" applyNumberFormat="1" applyFont="1" applyBorder="1" applyAlignment="1" applyProtection="1">
      <alignment wrapText="1"/>
      <protection locked="0"/>
    </xf>
    <xf numFmtId="3" fontId="3" fillId="0" borderId="0" xfId="0" applyNumberFormat="1" applyFont="1" applyBorder="1" applyAlignment="1" applyProtection="1">
      <alignment horizontal="center" wrapText="1"/>
      <protection hidden="1"/>
    </xf>
    <xf numFmtId="3" fontId="3" fillId="0" borderId="0" xfId="0" applyNumberFormat="1" applyFont="1" applyBorder="1" applyAlignment="1" applyProtection="1">
      <alignment horizontal="center"/>
      <protection hidden="1"/>
    </xf>
    <xf numFmtId="3" fontId="3" fillId="0" borderId="0" xfId="0" applyNumberFormat="1" applyFont="1" applyBorder="1" applyAlignment="1" applyProtection="1">
      <alignment horizontal="right"/>
      <protection hidden="1"/>
    </xf>
    <xf numFmtId="3" fontId="3" fillId="0" borderId="0" xfId="0" applyNumberFormat="1" applyFont="1" applyBorder="1" applyProtection="1">
      <protection hidden="1"/>
    </xf>
    <xf numFmtId="3" fontId="2" fillId="6" borderId="5" xfId="0" applyNumberFormat="1" applyFont="1" applyFill="1" applyBorder="1" applyAlignment="1" applyProtection="1">
      <alignment wrapText="1"/>
      <protection hidden="1"/>
    </xf>
    <xf numFmtId="0" fontId="2" fillId="0" borderId="5" xfId="0" applyFont="1" applyFill="1" applyBorder="1"/>
    <xf numFmtId="3" fontId="21" fillId="0" borderId="5" xfId="0" applyNumberFormat="1" applyFont="1" applyBorder="1" applyAlignment="1" applyProtection="1">
      <alignment horizontal="left" wrapText="1" indent="1"/>
      <protection hidden="1"/>
    </xf>
    <xf numFmtId="3" fontId="2" fillId="0" borderId="1" xfId="0" applyNumberFormat="1" applyFont="1" applyBorder="1" applyAlignment="1" applyProtection="1">
      <alignment horizontal="center"/>
      <protection hidden="1"/>
    </xf>
    <xf numFmtId="3" fontId="2" fillId="0" borderId="2" xfId="0" applyNumberFormat="1" applyFont="1" applyBorder="1" applyAlignment="1" applyProtection="1">
      <alignment horizontal="center"/>
      <protection hidden="1"/>
    </xf>
    <xf numFmtId="3" fontId="2" fillId="0" borderId="3" xfId="0" applyNumberFormat="1" applyFont="1" applyBorder="1" applyAlignment="1" applyProtection="1">
      <alignment horizontal="center"/>
      <protection hidden="1"/>
    </xf>
    <xf numFmtId="0" fontId="16" fillId="4" borderId="13" xfId="6" applyFont="1" applyFill="1" applyBorder="1" applyAlignment="1">
      <alignment horizontal="center"/>
    </xf>
    <xf numFmtId="0" fontId="4" fillId="2" borderId="5" xfId="6" applyFont="1" applyFill="1" applyBorder="1" applyAlignment="1">
      <alignment horizontal="left" wrapText="1"/>
    </xf>
    <xf numFmtId="0" fontId="2" fillId="0" borderId="2" xfId="0" applyFont="1" applyBorder="1" applyAlignment="1">
      <alignment horizontal="center"/>
    </xf>
    <xf numFmtId="38" fontId="31" fillId="0" borderId="2" xfId="0" applyNumberFormat="1" applyFont="1" applyBorder="1" applyAlignment="1">
      <alignment horizontal="right"/>
    </xf>
    <xf numFmtId="3" fontId="2" fillId="0" borderId="0" xfId="0" applyNumberFormat="1" applyFont="1" applyBorder="1" applyAlignment="1" applyProtection="1">
      <alignment wrapText="1"/>
      <protection hidden="1"/>
    </xf>
    <xf numFmtId="0" fontId="18" fillId="0" borderId="0" xfId="0" applyFont="1"/>
    <xf numFmtId="3" fontId="0" fillId="0" borderId="3" xfId="0" applyNumberFormat="1" applyBorder="1"/>
    <xf numFmtId="0" fontId="0" fillId="0" borderId="0" xfId="0" applyBorder="1"/>
    <xf numFmtId="0" fontId="17" fillId="0" borderId="13" xfId="0" applyFont="1" applyBorder="1" applyAlignment="1"/>
    <xf numFmtId="0" fontId="17" fillId="0" borderId="6" xfId="0" applyFont="1" applyBorder="1" applyAlignment="1"/>
    <xf numFmtId="3" fontId="17" fillId="0" borderId="12" xfId="0" applyNumberFormat="1" applyFont="1" applyBorder="1" applyAlignment="1" applyProtection="1">
      <alignment wrapText="1"/>
      <protection hidden="1"/>
    </xf>
    <xf numFmtId="3" fontId="17" fillId="0" borderId="16" xfId="0" applyNumberFormat="1" applyFont="1" applyBorder="1" applyAlignment="1" applyProtection="1">
      <alignment wrapText="1"/>
      <protection hidden="1"/>
    </xf>
    <xf numFmtId="0" fontId="16" fillId="0" borderId="0" xfId="0" applyFont="1" applyAlignment="1"/>
    <xf numFmtId="0" fontId="16" fillId="0" borderId="0" xfId="0" applyFont="1" applyAlignment="1"/>
    <xf numFmtId="0" fontId="2" fillId="2" borderId="1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0" fillId="0" borderId="8" xfId="0" applyBorder="1"/>
    <xf numFmtId="0" fontId="0" fillId="0" borderId="9" xfId="0" applyBorder="1"/>
    <xf numFmtId="2" fontId="2" fillId="5" borderId="2" xfId="0" applyNumberFormat="1" applyFont="1" applyFill="1" applyBorder="1" applyAlignment="1">
      <alignment horizontal="center" vertical="center" wrapText="1"/>
    </xf>
    <xf numFmtId="0" fontId="0" fillId="0" borderId="8" xfId="0" applyNumberFormat="1" applyBorder="1" applyAlignment="1">
      <alignment horizontal="left"/>
    </xf>
    <xf numFmtId="3" fontId="0" fillId="0" borderId="6" xfId="0" applyNumberFormat="1" applyBorder="1"/>
    <xf numFmtId="0" fontId="0" fillId="0" borderId="5" xfId="0" applyBorder="1" applyAlignment="1">
      <alignment horizontal="left"/>
    </xf>
    <xf numFmtId="3" fontId="0" fillId="0" borderId="4" xfId="0" applyNumberFormat="1" applyBorder="1"/>
    <xf numFmtId="3" fontId="0" fillId="0" borderId="10" xfId="0" applyNumberFormat="1" applyBorder="1"/>
    <xf numFmtId="3" fontId="0" fillId="0" borderId="8" xfId="0" applyNumberFormat="1" applyBorder="1"/>
    <xf numFmtId="3" fontId="0" fillId="0" borderId="5" xfId="0" applyNumberFormat="1" applyBorder="1"/>
    <xf numFmtId="3" fontId="0" fillId="0" borderId="9" xfId="0" applyNumberFormat="1" applyBorder="1"/>
    <xf numFmtId="3" fontId="0" fillId="0" borderId="1" xfId="0" applyNumberFormat="1" applyBorder="1"/>
    <xf numFmtId="3" fontId="0" fillId="0" borderId="2" xfId="0" applyNumberFormat="1" applyBorder="1"/>
    <xf numFmtId="3" fontId="35" fillId="0" borderId="5" xfId="0" applyNumberFormat="1" applyFont="1" applyBorder="1" applyAlignment="1" applyProtection="1">
      <alignment wrapText="1"/>
      <protection hidden="1"/>
    </xf>
    <xf numFmtId="3" fontId="3" fillId="0" borderId="5" xfId="0" applyNumberFormat="1" applyFont="1" applyFill="1" applyBorder="1" applyAlignment="1" applyProtection="1">
      <alignment wrapText="1"/>
      <protection hidden="1"/>
    </xf>
    <xf numFmtId="3" fontId="2" fillId="0" borderId="4" xfId="0" applyNumberFormat="1" applyFont="1" applyBorder="1" applyProtection="1">
      <protection locked="0"/>
    </xf>
    <xf numFmtId="3" fontId="3" fillId="3" borderId="4" xfId="0" applyNumberFormat="1" applyFont="1" applyFill="1" applyBorder="1" applyAlignment="1" applyProtection="1">
      <alignment wrapText="1"/>
      <protection hidden="1"/>
    </xf>
    <xf numFmtId="3" fontId="3" fillId="2" borderId="19" xfId="0" applyNumberFormat="1" applyFont="1" applyFill="1" applyBorder="1" applyProtection="1">
      <protection hidden="1"/>
    </xf>
    <xf numFmtId="3" fontId="3" fillId="2" borderId="4" xfId="0" applyNumberFormat="1" applyFont="1" applyFill="1" applyBorder="1" applyProtection="1">
      <protection hidden="1"/>
    </xf>
    <xf numFmtId="3" fontId="3" fillId="0" borderId="4" xfId="0" applyNumberFormat="1" applyFont="1" applyFill="1" applyBorder="1" applyProtection="1">
      <protection hidden="1"/>
    </xf>
    <xf numFmtId="3" fontId="3" fillId="2" borderId="10" xfId="0" applyNumberFormat="1" applyFont="1" applyFill="1" applyBorder="1" applyAlignment="1" applyProtection="1">
      <alignment wrapText="1"/>
      <protection hidden="1"/>
    </xf>
    <xf numFmtId="3" fontId="2" fillId="0" borderId="1" xfId="0" applyNumberFormat="1" applyFont="1" applyBorder="1" applyProtection="1">
      <protection locked="0"/>
    </xf>
    <xf numFmtId="3" fontId="2" fillId="0" borderId="2" xfId="0" applyNumberFormat="1" applyFont="1" applyBorder="1" applyProtection="1">
      <protection locked="0"/>
    </xf>
    <xf numFmtId="3" fontId="3" fillId="3" borderId="2" xfId="0" applyNumberFormat="1" applyFont="1" applyFill="1" applyBorder="1" applyAlignment="1" applyProtection="1">
      <alignment wrapText="1"/>
      <protection hidden="1"/>
    </xf>
    <xf numFmtId="3" fontId="3" fillId="2" borderId="20" xfId="0" applyNumberFormat="1" applyFont="1" applyFill="1" applyBorder="1" applyProtection="1">
      <protection hidden="1"/>
    </xf>
    <xf numFmtId="3" fontId="3" fillId="2" borderId="2" xfId="0" applyNumberFormat="1" applyFont="1" applyFill="1" applyBorder="1" applyProtection="1">
      <protection hidden="1"/>
    </xf>
    <xf numFmtId="3" fontId="3" fillId="0" borderId="2" xfId="0" applyNumberFormat="1" applyFont="1" applyFill="1" applyBorder="1" applyProtection="1">
      <protection hidden="1"/>
    </xf>
    <xf numFmtId="3" fontId="3" fillId="2" borderId="3" xfId="0" applyNumberFormat="1" applyFont="1" applyFill="1" applyBorder="1" applyAlignment="1" applyProtection="1">
      <alignment wrapText="1"/>
      <protection hidden="1"/>
    </xf>
    <xf numFmtId="2" fontId="2" fillId="5" borderId="7" xfId="0" applyNumberFormat="1" applyFont="1" applyFill="1" applyBorder="1" applyAlignment="1">
      <alignment horizontal="center" vertical="center" wrapText="1"/>
    </xf>
    <xf numFmtId="0" fontId="36" fillId="0" borderId="0" xfId="0" applyFont="1"/>
    <xf numFmtId="49" fontId="21" fillId="0" borderId="5" xfId="0" applyNumberFormat="1" applyFont="1" applyBorder="1" applyAlignment="1" applyProtection="1">
      <alignment wrapText="1"/>
      <protection hidden="1"/>
    </xf>
    <xf numFmtId="0" fontId="31" fillId="0" borderId="5" xfId="0" applyFont="1" applyFill="1" applyBorder="1"/>
    <xf numFmtId="0" fontId="0" fillId="0" borderId="0" xfId="0" applyFill="1" applyBorder="1"/>
    <xf numFmtId="49" fontId="31" fillId="0" borderId="5" xfId="0" applyNumberFormat="1" applyFont="1" applyFill="1" applyBorder="1" applyAlignment="1">
      <alignment horizontal="right"/>
    </xf>
    <xf numFmtId="0" fontId="33" fillId="0" borderId="5" xfId="0" applyFont="1" applyFill="1" applyBorder="1"/>
    <xf numFmtId="38" fontId="2" fillId="0" borderId="5" xfId="0" applyNumberFormat="1" applyFont="1" applyFill="1" applyBorder="1"/>
    <xf numFmtId="38" fontId="2" fillId="0" borderId="2" xfId="0" applyNumberFormat="1" applyFont="1" applyFill="1" applyBorder="1"/>
    <xf numFmtId="38" fontId="2" fillId="0" borderId="0" xfId="0" applyNumberFormat="1" applyFont="1" applyFill="1" applyBorder="1"/>
    <xf numFmtId="0" fontId="2" fillId="0" borderId="8" xfId="0" applyFont="1" applyBorder="1"/>
    <xf numFmtId="0" fontId="16" fillId="0" borderId="5" xfId="6" applyFont="1" applyBorder="1" applyAlignment="1">
      <alignment horizontal="center" vertical="center"/>
    </xf>
    <xf numFmtId="0" fontId="16" fillId="0" borderId="0" xfId="6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6" fillId="0" borderId="0" xfId="0" applyFont="1" applyAlignment="1"/>
    <xf numFmtId="0" fontId="31" fillId="2" borderId="1" xfId="0" applyFont="1" applyFill="1" applyBorder="1" applyAlignment="1">
      <alignment horizontal="center" vertical="center" wrapText="1"/>
    </xf>
    <xf numFmtId="0" fontId="2" fillId="0" borderId="0" xfId="6" applyFont="1"/>
    <xf numFmtId="0" fontId="2" fillId="0" borderId="0" xfId="0" applyFont="1"/>
    <xf numFmtId="0" fontId="2" fillId="0" borderId="13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top"/>
    </xf>
    <xf numFmtId="3" fontId="21" fillId="0" borderId="2" xfId="0" applyNumberFormat="1" applyFont="1" applyBorder="1" applyAlignment="1" applyProtection="1">
      <alignment horizontal="center"/>
      <protection hidden="1"/>
    </xf>
    <xf numFmtId="3" fontId="21" fillId="0" borderId="5" xfId="0" applyNumberFormat="1" applyFont="1" applyFill="1" applyBorder="1" applyAlignment="1" applyProtection="1">
      <alignment wrapText="1"/>
      <protection hidden="1"/>
    </xf>
    <xf numFmtId="3" fontId="21" fillId="0" borderId="2" xfId="0" applyNumberFormat="1" applyFont="1" applyBorder="1" applyProtection="1">
      <protection locked="0"/>
    </xf>
    <xf numFmtId="3" fontId="21" fillId="0" borderId="4" xfId="0" applyNumberFormat="1" applyFont="1" applyBorder="1" applyProtection="1">
      <protection locked="0"/>
    </xf>
    <xf numFmtId="0" fontId="2" fillId="0" borderId="0" xfId="6" applyFont="1" applyBorder="1"/>
    <xf numFmtId="0" fontId="2" fillId="2" borderId="5" xfId="6" applyFont="1" applyFill="1" applyBorder="1" applyAlignment="1">
      <alignment horizontal="left" wrapText="1"/>
    </xf>
    <xf numFmtId="0" fontId="2" fillId="2" borderId="2" xfId="0" applyFont="1" applyFill="1" applyBorder="1" applyAlignment="1">
      <alignment horizontal="left" vertical="top" wrapText="1"/>
    </xf>
    <xf numFmtId="0" fontId="2" fillId="2" borderId="9" xfId="0" applyFont="1" applyFill="1" applyBorder="1" applyAlignment="1">
      <alignment horizontal="left" vertical="top" wrapText="1"/>
    </xf>
    <xf numFmtId="0" fontId="2" fillId="5" borderId="3" xfId="0" applyFont="1" applyFill="1" applyBorder="1" applyAlignment="1">
      <alignment horizontal="center" wrapText="1"/>
    </xf>
    <xf numFmtId="3" fontId="3" fillId="0" borderId="8" xfId="0" applyNumberFormat="1" applyFont="1" applyBorder="1" applyAlignment="1" applyProtection="1">
      <alignment wrapText="1"/>
      <protection hidden="1"/>
    </xf>
    <xf numFmtId="3" fontId="3" fillId="3" borderId="0" xfId="0" applyNumberFormat="1" applyFont="1" applyFill="1" applyBorder="1" applyAlignment="1" applyProtection="1">
      <alignment wrapText="1"/>
      <protection hidden="1"/>
    </xf>
    <xf numFmtId="3" fontId="3" fillId="2" borderId="0" xfId="0" applyNumberFormat="1" applyFont="1" applyFill="1" applyBorder="1" applyAlignment="1" applyProtection="1">
      <alignment wrapText="1"/>
      <protection hidden="1"/>
    </xf>
    <xf numFmtId="3" fontId="2" fillId="0" borderId="13" xfId="0" applyNumberFormat="1" applyFont="1" applyBorder="1" applyAlignment="1" applyProtection="1">
      <alignment wrapText="1"/>
      <protection hidden="1"/>
    </xf>
    <xf numFmtId="3" fontId="3" fillId="2" borderId="15" xfId="0" applyNumberFormat="1" applyFont="1" applyFill="1" applyBorder="1" applyAlignment="1" applyProtection="1">
      <alignment wrapText="1"/>
      <protection hidden="1"/>
    </xf>
    <xf numFmtId="1" fontId="3" fillId="3" borderId="7" xfId="0" applyNumberFormat="1" applyFont="1" applyFill="1" applyBorder="1" applyAlignment="1">
      <alignment horizontal="right"/>
    </xf>
    <xf numFmtId="1" fontId="3" fillId="3" borderId="16" xfId="0" applyNumberFormat="1" applyFont="1" applyFill="1" applyBorder="1" applyAlignment="1">
      <alignment horizontal="right"/>
    </xf>
    <xf numFmtId="0" fontId="16" fillId="0" borderId="0" xfId="0" applyFont="1"/>
    <xf numFmtId="0" fontId="0" fillId="0" borderId="18" xfId="0" applyBorder="1"/>
    <xf numFmtId="0" fontId="0" fillId="0" borderId="3" xfId="0" applyBorder="1"/>
    <xf numFmtId="0" fontId="37" fillId="0" borderId="7" xfId="0" applyFont="1" applyBorder="1" applyAlignment="1">
      <alignment wrapText="1"/>
    </xf>
    <xf numFmtId="0" fontId="2" fillId="0" borderId="16" xfId="0" applyFont="1" applyBorder="1"/>
    <xf numFmtId="3" fontId="0" fillId="0" borderId="7" xfId="0" applyNumberFormat="1" applyBorder="1"/>
    <xf numFmtId="0" fontId="0" fillId="0" borderId="7" xfId="0" applyBorder="1" applyAlignment="1">
      <alignment horizontal="left" wrapText="1" indent="2"/>
    </xf>
    <xf numFmtId="0" fontId="0" fillId="0" borderId="16" xfId="0" applyBorder="1"/>
    <xf numFmtId="0" fontId="0" fillId="0" borderId="7" xfId="0" applyBorder="1"/>
    <xf numFmtId="0" fontId="0" fillId="0" borderId="7" xfId="0" applyBorder="1" applyAlignment="1">
      <alignment horizontal="left" vertical="top" indent="2"/>
    </xf>
    <xf numFmtId="0" fontId="0" fillId="0" borderId="16" xfId="0" applyBorder="1" applyAlignment="1">
      <alignment vertical="top" wrapText="1"/>
    </xf>
    <xf numFmtId="0" fontId="0" fillId="0" borderId="7" xfId="0" applyBorder="1" applyAlignment="1">
      <alignment vertical="top"/>
    </xf>
    <xf numFmtId="3" fontId="0" fillId="0" borderId="7" xfId="0" applyNumberFormat="1" applyBorder="1" applyAlignment="1">
      <alignment vertical="top"/>
    </xf>
    <xf numFmtId="0" fontId="0" fillId="0" borderId="0" xfId="0" applyAlignment="1">
      <alignment vertical="top"/>
    </xf>
    <xf numFmtId="0" fontId="40" fillId="0" borderId="7" xfId="0" applyFont="1" applyBorder="1" applyAlignment="1">
      <alignment horizontal="left" indent="2"/>
    </xf>
    <xf numFmtId="0" fontId="0" fillId="0" borderId="7" xfId="0" applyBorder="1" applyAlignment="1">
      <alignment horizontal="left" indent="2"/>
    </xf>
    <xf numFmtId="0" fontId="0" fillId="0" borderId="7" xfId="0" applyBorder="1" applyAlignment="1"/>
    <xf numFmtId="0" fontId="37" fillId="0" borderId="7" xfId="0" applyFont="1" applyBorder="1" applyAlignment="1"/>
    <xf numFmtId="0" fontId="0" fillId="0" borderId="7" xfId="0" applyBorder="1" applyAlignment="1">
      <alignment horizontal="left" indent="1"/>
    </xf>
    <xf numFmtId="0" fontId="16" fillId="0" borderId="5" xfId="6" applyFont="1" applyBorder="1" applyAlignment="1">
      <alignment horizontal="center" vertical="center"/>
    </xf>
    <xf numFmtId="0" fontId="16" fillId="0" borderId="0" xfId="6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0" fillId="5" borderId="7" xfId="0" applyFill="1" applyBorder="1" applyAlignment="1"/>
    <xf numFmtId="0" fontId="0" fillId="5" borderId="16" xfId="0" applyFill="1" applyBorder="1"/>
    <xf numFmtId="3" fontId="0" fillId="5" borderId="7" xfId="0" applyNumberFormat="1" applyFill="1" applyBorder="1"/>
    <xf numFmtId="0" fontId="0" fillId="5" borderId="7" xfId="0" applyFill="1" applyBorder="1"/>
    <xf numFmtId="3" fontId="17" fillId="0" borderId="13" xfId="0" applyNumberFormat="1" applyFont="1" applyBorder="1" applyAlignment="1" applyProtection="1">
      <alignment horizontal="left" vertical="center" wrapText="1"/>
      <protection hidden="1"/>
    </xf>
    <xf numFmtId="3" fontId="17" fillId="0" borderId="15" xfId="0" applyNumberFormat="1" applyFont="1" applyBorder="1" applyAlignment="1" applyProtection="1">
      <alignment horizontal="left" vertical="center" wrapText="1"/>
      <protection hidden="1"/>
    </xf>
    <xf numFmtId="3" fontId="3" fillId="3" borderId="9" xfId="0" applyNumberFormat="1" applyFont="1" applyFill="1" applyBorder="1" applyAlignment="1" applyProtection="1">
      <alignment wrapText="1"/>
      <protection hidden="1"/>
    </xf>
    <xf numFmtId="3" fontId="3" fillId="3" borderId="15" xfId="0" applyNumberFormat="1" applyFont="1" applyFill="1" applyBorder="1" applyAlignment="1" applyProtection="1">
      <alignment wrapText="1"/>
      <protection hidden="1"/>
    </xf>
    <xf numFmtId="3" fontId="2" fillId="0" borderId="1" xfId="0" applyNumberFormat="1" applyFont="1" applyBorder="1" applyAlignment="1" applyProtection="1">
      <alignment wrapText="1"/>
      <protection hidden="1"/>
    </xf>
    <xf numFmtId="3" fontId="2" fillId="0" borderId="2" xfId="0" applyNumberFormat="1" applyFont="1" applyBorder="1" applyAlignment="1" applyProtection="1">
      <alignment wrapText="1"/>
      <protection hidden="1"/>
    </xf>
    <xf numFmtId="3" fontId="3" fillId="3" borderId="3" xfId="0" applyNumberFormat="1" applyFont="1" applyFill="1" applyBorder="1" applyAlignment="1" applyProtection="1">
      <alignment wrapText="1"/>
      <protection hidden="1"/>
    </xf>
    <xf numFmtId="3" fontId="3" fillId="2" borderId="2" xfId="0" applyNumberFormat="1" applyFont="1" applyFill="1" applyBorder="1" applyAlignment="1" applyProtection="1">
      <alignment wrapText="1"/>
      <protection hidden="1"/>
    </xf>
    <xf numFmtId="3" fontId="3" fillId="2" borderId="3" xfId="0" applyNumberFormat="1" applyFont="1" applyFill="1" applyBorder="1" applyProtection="1">
      <protection hidden="1"/>
    </xf>
    <xf numFmtId="3" fontId="4" fillId="0" borderId="2" xfId="0" applyNumberFormat="1" applyFont="1" applyBorder="1"/>
    <xf numFmtId="3" fontId="3" fillId="3" borderId="7" xfId="0" applyNumberFormat="1" applyFont="1" applyFill="1" applyBorder="1"/>
    <xf numFmtId="3" fontId="3" fillId="3" borderId="16" xfId="0" applyNumberFormat="1" applyFont="1" applyFill="1" applyBorder="1"/>
    <xf numFmtId="3" fontId="4" fillId="0" borderId="2" xfId="0" applyNumberFormat="1" applyFont="1" applyFill="1" applyBorder="1"/>
    <xf numFmtId="3" fontId="26" fillId="0" borderId="2" xfId="6" applyNumberFormat="1" applyFont="1" applyBorder="1"/>
    <xf numFmtId="2" fontId="0" fillId="5" borderId="2" xfId="0" applyNumberFormat="1" applyFill="1" applyBorder="1" applyAlignment="1">
      <alignment horizontal="center" vertical="center" wrapText="1"/>
    </xf>
    <xf numFmtId="1" fontId="2" fillId="5" borderId="3" xfId="0" applyNumberFormat="1" applyFont="1" applyFill="1" applyBorder="1" applyAlignment="1" applyProtection="1">
      <alignment horizontal="center" vertical="center" wrapText="1"/>
      <protection hidden="1"/>
    </xf>
    <xf numFmtId="1" fontId="41" fillId="5" borderId="3" xfId="38" applyNumberFormat="1" applyFont="1" applyFill="1" applyBorder="1" applyAlignment="1">
      <alignment horizontal="center" vertical="center" wrapText="1"/>
    </xf>
    <xf numFmtId="1" fontId="2" fillId="5" borderId="15" xfId="0" applyNumberFormat="1" applyFont="1" applyFill="1" applyBorder="1" applyAlignment="1" applyProtection="1">
      <alignment horizontal="center" vertical="center"/>
      <protection hidden="1"/>
    </xf>
    <xf numFmtId="1" fontId="2" fillId="5" borderId="3" xfId="0" applyNumberFormat="1" applyFont="1" applyFill="1" applyBorder="1" applyAlignment="1" applyProtection="1">
      <alignment horizontal="center" vertical="center"/>
      <protection hidden="1"/>
    </xf>
    <xf numFmtId="0" fontId="17" fillId="0" borderId="0" xfId="0" applyFont="1" applyBorder="1"/>
    <xf numFmtId="0" fontId="2" fillId="5" borderId="1" xfId="0" applyFont="1" applyFill="1" applyBorder="1" applyAlignment="1">
      <alignment horizontal="center"/>
    </xf>
    <xf numFmtId="0" fontId="2" fillId="5" borderId="1" xfId="6" applyFont="1" applyFill="1" applyBorder="1" applyAlignment="1">
      <alignment horizontal="center" wrapText="1"/>
    </xf>
    <xf numFmtId="0" fontId="26" fillId="5" borderId="1" xfId="6" applyFont="1" applyFill="1" applyBorder="1" applyAlignment="1">
      <alignment horizontal="center" wrapText="1"/>
    </xf>
    <xf numFmtId="0" fontId="28" fillId="5" borderId="3" xfId="0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/>
    </xf>
    <xf numFmtId="3" fontId="21" fillId="0" borderId="2" xfId="0" applyNumberFormat="1" applyFont="1" applyBorder="1" applyAlignment="1" applyProtection="1">
      <alignment wrapText="1"/>
      <protection hidden="1"/>
    </xf>
    <xf numFmtId="3" fontId="3" fillId="3" borderId="24" xfId="0" applyNumberFormat="1" applyFont="1" applyFill="1" applyBorder="1" applyAlignment="1" applyProtection="1">
      <alignment wrapText="1"/>
      <protection hidden="1"/>
    </xf>
    <xf numFmtId="3" fontId="3" fillId="2" borderId="20" xfId="0" applyNumberFormat="1" applyFont="1" applyFill="1" applyBorder="1" applyAlignment="1" applyProtection="1">
      <alignment wrapText="1"/>
      <protection hidden="1"/>
    </xf>
    <xf numFmtId="3" fontId="3" fillId="0" borderId="2" xfId="0" applyNumberFormat="1" applyFont="1" applyFill="1" applyBorder="1" applyAlignment="1" applyProtection="1">
      <alignment wrapText="1"/>
      <protection hidden="1"/>
    </xf>
    <xf numFmtId="0" fontId="2" fillId="0" borderId="2" xfId="0" applyFont="1" applyBorder="1"/>
    <xf numFmtId="0" fontId="2" fillId="0" borderId="2" xfId="0" applyFont="1" applyFill="1" applyBorder="1"/>
    <xf numFmtId="3" fontId="2" fillId="0" borderId="2" xfId="0" applyNumberFormat="1" applyFont="1" applyFill="1" applyBorder="1"/>
    <xf numFmtId="0" fontId="26" fillId="0" borderId="2" xfId="6" applyFont="1" applyBorder="1"/>
    <xf numFmtId="0" fontId="2" fillId="0" borderId="5" xfId="0" applyFont="1" applyBorder="1" applyAlignment="1">
      <alignment vertical="top" wrapText="1"/>
    </xf>
    <xf numFmtId="0" fontId="2" fillId="0" borderId="5" xfId="0" applyFont="1" applyBorder="1" applyAlignment="1">
      <alignment vertical="top"/>
    </xf>
    <xf numFmtId="0" fontId="2" fillId="0" borderId="5" xfId="0" applyFont="1" applyBorder="1" applyAlignment="1">
      <alignment horizontal="left" vertical="top"/>
    </xf>
    <xf numFmtId="3" fontId="0" fillId="0" borderId="5" xfId="0" applyNumberFormat="1" applyBorder="1" applyAlignment="1">
      <alignment vertical="top"/>
    </xf>
    <xf numFmtId="3" fontId="0" fillId="0" borderId="2" xfId="0" applyNumberFormat="1" applyBorder="1" applyAlignment="1">
      <alignment vertical="top"/>
    </xf>
    <xf numFmtId="3" fontId="0" fillId="0" borderId="4" xfId="0" applyNumberFormat="1" applyBorder="1" applyAlignment="1">
      <alignment vertical="top"/>
    </xf>
    <xf numFmtId="38" fontId="0" fillId="0" borderId="0" xfId="0" applyNumberFormat="1" applyBorder="1"/>
    <xf numFmtId="38" fontId="0" fillId="0" borderId="4" xfId="0" applyNumberFormat="1" applyFill="1" applyBorder="1" applyAlignment="1">
      <alignment horizontal="right"/>
    </xf>
    <xf numFmtId="0" fontId="0" fillId="0" borderId="12" xfId="0" applyBorder="1"/>
    <xf numFmtId="0" fontId="0" fillId="0" borderId="11" xfId="0" applyBorder="1"/>
    <xf numFmtId="0" fontId="41" fillId="0" borderId="0" xfId="38" applyFont="1" applyBorder="1"/>
    <xf numFmtId="2" fontId="0" fillId="5" borderId="21" xfId="0" applyNumberFormat="1" applyFill="1" applyBorder="1" applyAlignment="1">
      <alignment horizontal="center" vertical="center" wrapText="1"/>
    </xf>
    <xf numFmtId="2" fontId="0" fillId="5" borderId="22" xfId="0" applyNumberFormat="1" applyFill="1" applyBorder="1" applyAlignment="1">
      <alignment horizontal="center" vertical="center" wrapText="1"/>
    </xf>
    <xf numFmtId="2" fontId="2" fillId="5" borderId="23" xfId="0" applyNumberFormat="1" applyFont="1" applyFill="1" applyBorder="1" applyAlignment="1">
      <alignment horizontal="center" vertical="center" wrapText="1"/>
    </xf>
    <xf numFmtId="0" fontId="31" fillId="5" borderId="1" xfId="0" applyFont="1" applyFill="1" applyBorder="1" applyAlignment="1">
      <alignment horizontal="center" vertical="center" wrapText="1"/>
    </xf>
    <xf numFmtId="0" fontId="31" fillId="5" borderId="1" xfId="0" applyFont="1" applyFill="1" applyBorder="1" applyAlignment="1">
      <alignment horizontal="left" vertical="center" wrapText="1"/>
    </xf>
    <xf numFmtId="0" fontId="31" fillId="5" borderId="2" xfId="0" applyFont="1" applyFill="1" applyBorder="1" applyAlignment="1">
      <alignment horizontal="center" vertical="top" wrapText="1"/>
    </xf>
    <xf numFmtId="0" fontId="31" fillId="5" borderId="3" xfId="0" applyFont="1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0" fillId="0" borderId="7" xfId="0" applyBorder="1" applyAlignment="1">
      <alignment horizontal="left" vertical="top" wrapText="1"/>
    </xf>
    <xf numFmtId="3" fontId="0" fillId="0" borderId="7" xfId="0" applyNumberFormat="1" applyBorder="1" applyAlignment="1">
      <alignment vertical="top" wrapText="1"/>
    </xf>
    <xf numFmtId="0" fontId="0" fillId="0" borderId="0" xfId="0" applyAlignment="1">
      <alignment vertical="top" wrapText="1"/>
    </xf>
    <xf numFmtId="0" fontId="40" fillId="0" borderId="7" xfId="0" applyFont="1" applyBorder="1" applyAlignment="1">
      <alignment horizontal="left" vertical="top" wrapText="1"/>
    </xf>
    <xf numFmtId="2" fontId="2" fillId="5" borderId="26" xfId="0" applyNumberFormat="1" applyFont="1" applyFill="1" applyBorder="1" applyAlignment="1">
      <alignment horizontal="center" vertical="center" wrapText="1"/>
    </xf>
    <xf numFmtId="2" fontId="2" fillId="5" borderId="22" xfId="0" applyNumberFormat="1" applyFont="1" applyFill="1" applyBorder="1" applyAlignment="1">
      <alignment horizontal="center" vertical="center" wrapText="1"/>
    </xf>
    <xf numFmtId="2" fontId="2" fillId="5" borderId="25" xfId="0" applyNumberFormat="1" applyFont="1" applyFill="1" applyBorder="1" applyAlignment="1">
      <alignment horizontal="center" vertical="center" wrapText="1"/>
    </xf>
    <xf numFmtId="0" fontId="17" fillId="0" borderId="12" xfId="0" applyFont="1" applyBorder="1" applyAlignment="1"/>
    <xf numFmtId="0" fontId="2" fillId="0" borderId="5" xfId="0" applyFont="1" applyFill="1" applyBorder="1" applyAlignment="1">
      <alignment horizontal="left" vertical="top" wrapText="1"/>
    </xf>
    <xf numFmtId="0" fontId="2" fillId="0" borderId="5" xfId="0" applyFont="1" applyFill="1" applyBorder="1" applyAlignment="1">
      <alignment vertical="top" wrapText="1"/>
    </xf>
    <xf numFmtId="0" fontId="17" fillId="0" borderId="4" xfId="0" applyFont="1" applyBorder="1" applyAlignment="1"/>
    <xf numFmtId="0" fontId="0" fillId="0" borderId="13" xfId="0" applyBorder="1"/>
    <xf numFmtId="2" fontId="2" fillId="5" borderId="3" xfId="0" applyNumberFormat="1" applyFont="1" applyFill="1" applyBorder="1" applyAlignment="1">
      <alignment horizontal="center" vertical="center" wrapText="1"/>
    </xf>
    <xf numFmtId="0" fontId="0" fillId="0" borderId="6" xfId="0" applyBorder="1"/>
    <xf numFmtId="0" fontId="0" fillId="0" borderId="4" xfId="0" applyBorder="1"/>
    <xf numFmtId="0" fontId="0" fillId="0" borderId="2" xfId="0" applyBorder="1"/>
    <xf numFmtId="0" fontId="0" fillId="0" borderId="2" xfId="0" applyFill="1" applyBorder="1"/>
    <xf numFmtId="0" fontId="2" fillId="0" borderId="3" xfId="0" applyFont="1" applyBorder="1" applyAlignment="1">
      <alignment horizontal="center"/>
    </xf>
    <xf numFmtId="3" fontId="2" fillId="0" borderId="7" xfId="0" applyNumberFormat="1" applyFont="1" applyBorder="1" applyAlignment="1" applyProtection="1">
      <alignment horizontal="center"/>
      <protection hidden="1"/>
    </xf>
    <xf numFmtId="0" fontId="0" fillId="0" borderId="5" xfId="0" applyNumberFormat="1" applyBorder="1" applyAlignment="1">
      <alignment horizontal="left"/>
    </xf>
    <xf numFmtId="0" fontId="23" fillId="4" borderId="8" xfId="6" applyFont="1" applyFill="1" applyBorder="1" applyAlignment="1">
      <alignment horizontal="center" vertical="center"/>
    </xf>
    <xf numFmtId="0" fontId="23" fillId="4" borderId="13" xfId="6" applyFont="1" applyFill="1" applyBorder="1" applyAlignment="1">
      <alignment horizontal="center" vertical="center"/>
    </xf>
    <xf numFmtId="0" fontId="23" fillId="4" borderId="6" xfId="6" applyFont="1" applyFill="1" applyBorder="1" applyAlignment="1">
      <alignment horizontal="center" vertical="center"/>
    </xf>
    <xf numFmtId="0" fontId="16" fillId="0" borderId="0" xfId="6" applyFont="1" applyBorder="1" applyAlignment="1">
      <alignment vertical="center"/>
    </xf>
    <xf numFmtId="0" fontId="16" fillId="0" borderId="0" xfId="0" applyFont="1" applyAlignment="1"/>
    <xf numFmtId="0" fontId="16" fillId="0" borderId="4" xfId="0" applyFont="1" applyBorder="1" applyAlignment="1"/>
    <xf numFmtId="0" fontId="16" fillId="0" borderId="5" xfId="6" applyFont="1" applyBorder="1" applyAlignment="1">
      <alignment horizontal="center" vertical="center"/>
    </xf>
    <xf numFmtId="0" fontId="16" fillId="0" borderId="0" xfId="6" applyFont="1" applyBorder="1" applyAlignment="1">
      <alignment horizontal="center" vertical="center"/>
    </xf>
    <xf numFmtId="0" fontId="16" fillId="0" borderId="4" xfId="6" applyFont="1" applyBorder="1" applyAlignment="1">
      <alignment horizontal="center" vertical="center"/>
    </xf>
    <xf numFmtId="0" fontId="39" fillId="0" borderId="5" xfId="6" applyFont="1" applyBorder="1" applyAlignment="1">
      <alignment horizontal="center" vertical="center"/>
    </xf>
    <xf numFmtId="0" fontId="39" fillId="0" borderId="0" xfId="6" applyFont="1" applyBorder="1" applyAlignment="1">
      <alignment horizontal="center" vertical="center"/>
    </xf>
    <xf numFmtId="0" fontId="39" fillId="0" borderId="4" xfId="6" applyFont="1" applyBorder="1" applyAlignment="1">
      <alignment horizontal="center" vertical="center"/>
    </xf>
    <xf numFmtId="0" fontId="23" fillId="2" borderId="9" xfId="6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23" fillId="0" borderId="11" xfId="6" applyFont="1" applyBorder="1" applyAlignment="1">
      <alignment horizontal="center" vertical="center"/>
    </xf>
    <xf numFmtId="0" fontId="23" fillId="0" borderId="12" xfId="6" applyFont="1" applyBorder="1" applyAlignment="1">
      <alignment horizontal="center" vertical="center"/>
    </xf>
    <xf numFmtId="0" fontId="23" fillId="0" borderId="16" xfId="6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3" fontId="3" fillId="0" borderId="15" xfId="0" applyNumberFormat="1" applyFont="1" applyBorder="1" applyAlignment="1" applyProtection="1">
      <alignment wrapText="1"/>
      <protection hidden="1"/>
    </xf>
    <xf numFmtId="3" fontId="3" fillId="0" borderId="0" xfId="0" applyNumberFormat="1" applyFont="1" applyBorder="1" applyAlignment="1" applyProtection="1">
      <alignment wrapText="1"/>
      <protection hidden="1"/>
    </xf>
    <xf numFmtId="0" fontId="0" fillId="0" borderId="13" xfId="0" applyBorder="1" applyAlignment="1">
      <alignment wrapText="1"/>
    </xf>
    <xf numFmtId="0" fontId="0" fillId="0" borderId="6" xfId="0" applyBorder="1" applyAlignment="1">
      <alignment wrapText="1"/>
    </xf>
    <xf numFmtId="3" fontId="4" fillId="5" borderId="8" xfId="0" applyNumberFormat="1" applyFont="1" applyFill="1" applyBorder="1" applyAlignment="1" applyProtection="1">
      <alignment horizontal="center" vertical="center"/>
      <protection hidden="1"/>
    </xf>
    <xf numFmtId="3" fontId="4" fillId="5" borderId="13" xfId="0" applyNumberFormat="1" applyFont="1" applyFill="1" applyBorder="1" applyAlignment="1" applyProtection="1">
      <alignment horizontal="center" vertical="center"/>
      <protection hidden="1"/>
    </xf>
    <xf numFmtId="3" fontId="4" fillId="5" borderId="5" xfId="0" applyNumberFormat="1" applyFont="1" applyFill="1" applyBorder="1" applyAlignment="1" applyProtection="1">
      <alignment horizontal="center" vertical="center"/>
      <protection hidden="1"/>
    </xf>
    <xf numFmtId="3" fontId="4" fillId="5" borderId="0" xfId="0" applyNumberFormat="1" applyFont="1" applyFill="1" applyBorder="1" applyAlignment="1" applyProtection="1">
      <alignment horizontal="center" vertical="center"/>
      <protection hidden="1"/>
    </xf>
    <xf numFmtId="3" fontId="4" fillId="5" borderId="9" xfId="0" applyNumberFormat="1" applyFont="1" applyFill="1" applyBorder="1" applyAlignment="1" applyProtection="1">
      <alignment horizontal="center" vertical="center"/>
      <protection hidden="1"/>
    </xf>
    <xf numFmtId="3" fontId="4" fillId="5" borderId="15" xfId="0" applyNumberFormat="1" applyFont="1" applyFill="1" applyBorder="1" applyAlignment="1" applyProtection="1">
      <alignment horizontal="center" vertical="center"/>
      <protection hidden="1"/>
    </xf>
    <xf numFmtId="3" fontId="2" fillId="0" borderId="11" xfId="0" applyNumberFormat="1" applyFont="1" applyBorder="1" applyAlignment="1" applyProtection="1">
      <alignment horizontal="center"/>
      <protection hidden="1"/>
    </xf>
    <xf numFmtId="3" fontId="2" fillId="0" borderId="12" xfId="0" applyNumberFormat="1" applyFont="1" applyBorder="1" applyAlignment="1" applyProtection="1">
      <alignment horizontal="center"/>
      <protection hidden="1"/>
    </xf>
    <xf numFmtId="3" fontId="20" fillId="0" borderId="11" xfId="0" applyNumberFormat="1" applyFont="1" applyBorder="1" applyAlignment="1" applyProtection="1">
      <alignment horizontal="center" vertical="center" wrapText="1"/>
      <protection hidden="1"/>
    </xf>
    <xf numFmtId="3" fontId="20" fillId="0" borderId="16" xfId="0" applyNumberFormat="1" applyFont="1" applyBorder="1" applyAlignment="1" applyProtection="1">
      <alignment horizontal="center" vertical="center" wrapText="1"/>
      <protection hidden="1"/>
    </xf>
    <xf numFmtId="0" fontId="16" fillId="0" borderId="11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3" fontId="2" fillId="0" borderId="11" xfId="0" applyNumberFormat="1" applyFont="1" applyBorder="1" applyAlignment="1" applyProtection="1">
      <alignment horizontal="center" wrapText="1"/>
      <protection hidden="1"/>
    </xf>
    <xf numFmtId="3" fontId="2" fillId="0" borderId="12" xfId="0" applyNumberFormat="1" applyFont="1" applyBorder="1" applyAlignment="1" applyProtection="1">
      <alignment horizontal="center" wrapText="1"/>
      <protection hidden="1"/>
    </xf>
    <xf numFmtId="3" fontId="20" fillId="0" borderId="11" xfId="0" applyNumberFormat="1" applyFont="1" applyBorder="1" applyAlignment="1" applyProtection="1">
      <alignment horizontal="center" wrapText="1"/>
      <protection locked="0"/>
    </xf>
    <xf numFmtId="3" fontId="20" fillId="0" borderId="12" xfId="0" applyNumberFormat="1" applyFont="1" applyBorder="1" applyAlignment="1" applyProtection="1">
      <alignment horizontal="center" wrapText="1"/>
      <protection locked="0"/>
    </xf>
    <xf numFmtId="3" fontId="20" fillId="0" borderId="16" xfId="0" applyNumberFormat="1" applyFont="1" applyBorder="1" applyAlignment="1" applyProtection="1">
      <alignment horizontal="center" wrapText="1"/>
      <protection locked="0"/>
    </xf>
    <xf numFmtId="3" fontId="17" fillId="0" borderId="12" xfId="0" applyNumberFormat="1" applyFont="1" applyBorder="1" applyAlignment="1" applyProtection="1">
      <alignment horizontal="left" wrapText="1"/>
      <protection hidden="1"/>
    </xf>
    <xf numFmtId="3" fontId="17" fillId="0" borderId="16" xfId="0" applyNumberFormat="1" applyFont="1" applyBorder="1" applyAlignment="1" applyProtection="1">
      <alignment horizontal="left" wrapText="1"/>
      <protection hidden="1"/>
    </xf>
    <xf numFmtId="0" fontId="16" fillId="4" borderId="11" xfId="6" applyFont="1" applyFill="1" applyBorder="1" applyAlignment="1">
      <alignment horizontal="center" vertical="center"/>
    </xf>
    <xf numFmtId="0" fontId="16" fillId="4" borderId="12" xfId="6" applyFont="1" applyFill="1" applyBorder="1" applyAlignment="1">
      <alignment horizontal="center" vertical="center"/>
    </xf>
    <xf numFmtId="0" fontId="16" fillId="4" borderId="16" xfId="6" applyFont="1" applyFill="1" applyBorder="1" applyAlignment="1">
      <alignment horizontal="center" vertical="center"/>
    </xf>
    <xf numFmtId="3" fontId="2" fillId="0" borderId="11" xfId="0" applyNumberFormat="1" applyFont="1" applyBorder="1" applyAlignment="1" applyProtection="1">
      <alignment horizontal="left" wrapText="1"/>
      <protection hidden="1"/>
    </xf>
    <xf numFmtId="3" fontId="2" fillId="0" borderId="12" xfId="0" applyNumberFormat="1" applyFont="1" applyBorder="1" applyAlignment="1" applyProtection="1">
      <alignment horizontal="left" wrapText="1"/>
      <protection hidden="1"/>
    </xf>
    <xf numFmtId="0" fontId="17" fillId="0" borderId="12" xfId="0" applyFont="1" applyBorder="1" applyAlignment="1">
      <alignment horizontal="left" wrapText="1"/>
    </xf>
    <xf numFmtId="0" fontId="17" fillId="0" borderId="16" xfId="0" applyFont="1" applyBorder="1" applyAlignment="1">
      <alignment horizontal="left" wrapText="1"/>
    </xf>
    <xf numFmtId="0" fontId="0" fillId="0" borderId="11" xfId="0" applyBorder="1" applyAlignment="1">
      <alignment horizontal="center"/>
    </xf>
    <xf numFmtId="0" fontId="0" fillId="0" borderId="16" xfId="0" applyBorder="1" applyAlignment="1">
      <alignment horizontal="center"/>
    </xf>
    <xf numFmtId="0" fontId="17" fillId="4" borderId="11" xfId="6" applyFont="1" applyFill="1" applyBorder="1" applyAlignment="1">
      <alignment horizontal="center"/>
    </xf>
    <xf numFmtId="0" fontId="17" fillId="4" borderId="16" xfId="6" applyFont="1" applyFill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2" fillId="0" borderId="2" xfId="0" applyFont="1" applyBorder="1" applyAlignment="1">
      <alignment horizontal="left" wrapText="1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3" fontId="17" fillId="0" borderId="13" xfId="0" applyNumberFormat="1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17" fillId="0" borderId="15" xfId="0" applyFont="1" applyBorder="1" applyAlignment="1">
      <alignment horizontal="center" vertical="center"/>
    </xf>
    <xf numFmtId="0" fontId="0" fillId="0" borderId="12" xfId="0" applyBorder="1" applyAlignment="1">
      <alignment horizontal="center"/>
    </xf>
    <xf numFmtId="0" fontId="32" fillId="0" borderId="8" xfId="0" applyFont="1" applyFill="1" applyBorder="1" applyAlignment="1">
      <alignment horizontal="center" vertical="center"/>
    </xf>
    <xf numFmtId="0" fontId="32" fillId="0" borderId="13" xfId="0" applyFont="1" applyFill="1" applyBorder="1" applyAlignment="1">
      <alignment horizontal="center" vertical="center"/>
    </xf>
    <xf numFmtId="0" fontId="32" fillId="0" borderId="6" xfId="0" applyFont="1" applyFill="1" applyBorder="1" applyAlignment="1">
      <alignment horizontal="center" vertical="center"/>
    </xf>
    <xf numFmtId="0" fontId="32" fillId="0" borderId="9" xfId="0" applyFont="1" applyFill="1" applyBorder="1" applyAlignment="1">
      <alignment horizontal="center" vertical="center"/>
    </xf>
    <xf numFmtId="0" fontId="32" fillId="0" borderId="15" xfId="0" applyFont="1" applyFill="1" applyBorder="1" applyAlignment="1">
      <alignment horizontal="center" vertical="center"/>
    </xf>
    <xf numFmtId="0" fontId="32" fillId="0" borderId="10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3" fillId="2" borderId="9" xfId="6" applyFont="1" applyFill="1" applyBorder="1" applyAlignment="1">
      <alignment horizontal="center" vertical="center" wrapText="1"/>
    </xf>
    <xf numFmtId="3" fontId="2" fillId="5" borderId="8" xfId="0" applyNumberFormat="1" applyFont="1" applyFill="1" applyBorder="1" applyAlignment="1" applyProtection="1">
      <alignment horizontal="center" vertical="center"/>
      <protection hidden="1"/>
    </xf>
    <xf numFmtId="3" fontId="2" fillId="5" borderId="13" xfId="0" applyNumberFormat="1" applyFont="1" applyFill="1" applyBorder="1" applyAlignment="1" applyProtection="1">
      <alignment horizontal="center" vertical="center"/>
      <protection hidden="1"/>
    </xf>
    <xf numFmtId="3" fontId="2" fillId="5" borderId="5" xfId="0" applyNumberFormat="1" applyFont="1" applyFill="1" applyBorder="1" applyAlignment="1" applyProtection="1">
      <alignment horizontal="center" vertical="center"/>
      <protection hidden="1"/>
    </xf>
    <xf numFmtId="3" fontId="2" fillId="5" borderId="0" xfId="0" applyNumberFormat="1" applyFont="1" applyFill="1" applyBorder="1" applyAlignment="1" applyProtection="1">
      <alignment horizontal="center" vertical="center"/>
      <protection hidden="1"/>
    </xf>
    <xf numFmtId="3" fontId="2" fillId="5" borderId="9" xfId="0" applyNumberFormat="1" applyFont="1" applyFill="1" applyBorder="1" applyAlignment="1" applyProtection="1">
      <alignment horizontal="center" vertical="center"/>
      <protection hidden="1"/>
    </xf>
    <xf numFmtId="3" fontId="2" fillId="5" borderId="15" xfId="0" applyNumberFormat="1" applyFont="1" applyFill="1" applyBorder="1" applyAlignment="1" applyProtection="1">
      <alignment horizontal="center" vertical="center"/>
      <protection hidden="1"/>
    </xf>
    <xf numFmtId="3" fontId="17" fillId="0" borderId="12" xfId="0" applyNumberFormat="1" applyFont="1" applyBorder="1" applyAlignment="1" applyProtection="1">
      <alignment horizontal="left"/>
      <protection hidden="1"/>
    </xf>
    <xf numFmtId="3" fontId="17" fillId="0" borderId="16" xfId="0" applyNumberFormat="1" applyFont="1" applyBorder="1" applyAlignment="1" applyProtection="1">
      <alignment horizontal="left"/>
      <protection hidden="1"/>
    </xf>
    <xf numFmtId="3" fontId="17" fillId="0" borderId="13" xfId="0" applyNumberFormat="1" applyFont="1" applyBorder="1" applyAlignment="1" applyProtection="1">
      <alignment wrapText="1"/>
      <protection hidden="1"/>
    </xf>
    <xf numFmtId="0" fontId="17" fillId="0" borderId="12" xfId="0" applyFont="1" applyBorder="1" applyAlignment="1">
      <alignment wrapText="1"/>
    </xf>
    <xf numFmtId="0" fontId="17" fillId="0" borderId="16" xfId="0" applyFont="1" applyBorder="1" applyAlignment="1">
      <alignment wrapText="1"/>
    </xf>
    <xf numFmtId="0" fontId="32" fillId="0" borderId="11" xfId="0" applyFont="1" applyFill="1" applyBorder="1" applyAlignment="1">
      <alignment horizontal="center" vertical="center"/>
    </xf>
    <xf numFmtId="0" fontId="31" fillId="0" borderId="12" xfId="0" applyFont="1" applyBorder="1" applyAlignment="1">
      <alignment horizontal="center" vertical="center"/>
    </xf>
    <xf numFmtId="0" fontId="31" fillId="0" borderId="16" xfId="0" applyFont="1" applyBorder="1" applyAlignment="1">
      <alignment horizontal="center" vertical="center"/>
    </xf>
    <xf numFmtId="3" fontId="2" fillId="0" borderId="8" xfId="0" applyNumberFormat="1" applyFont="1" applyBorder="1" applyAlignment="1" applyProtection="1">
      <alignment horizontal="left" vertical="center" wrapText="1"/>
      <protection hidden="1"/>
    </xf>
    <xf numFmtId="3" fontId="2" fillId="0" borderId="13" xfId="0" applyNumberFormat="1" applyFont="1" applyBorder="1" applyAlignment="1" applyProtection="1">
      <alignment horizontal="left" vertical="center" wrapText="1"/>
      <protection hidden="1"/>
    </xf>
    <xf numFmtId="3" fontId="2" fillId="0" borderId="9" xfId="0" applyNumberFormat="1" applyFont="1" applyBorder="1" applyAlignment="1" applyProtection="1">
      <alignment horizontal="left" vertical="center" wrapText="1"/>
      <protection hidden="1"/>
    </xf>
    <xf numFmtId="3" fontId="2" fillId="0" borderId="15" xfId="0" applyNumberFormat="1" applyFont="1" applyBorder="1" applyAlignment="1" applyProtection="1">
      <alignment horizontal="left" vertical="center" wrapText="1"/>
      <protection hidden="1"/>
    </xf>
    <xf numFmtId="3" fontId="17" fillId="0" borderId="11" xfId="0" applyNumberFormat="1" applyFont="1" applyBorder="1" applyAlignment="1" applyProtection="1">
      <alignment horizontal="center" wrapText="1"/>
      <protection hidden="1"/>
    </xf>
    <xf numFmtId="3" fontId="17" fillId="0" borderId="16" xfId="0" applyNumberFormat="1" applyFont="1" applyBorder="1" applyAlignment="1" applyProtection="1">
      <alignment horizontal="center" wrapText="1"/>
      <protection hidden="1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3" fontId="17" fillId="0" borderId="13" xfId="0" applyNumberFormat="1" applyFont="1" applyBorder="1" applyAlignment="1">
      <alignment horizontal="center" vertical="center" wrapText="1"/>
    </xf>
    <xf numFmtId="0" fontId="0" fillId="0" borderId="12" xfId="0" applyBorder="1" applyAlignment="1">
      <alignment wrapText="1"/>
    </xf>
    <xf numFmtId="0" fontId="0" fillId="0" borderId="16" xfId="0" applyBorder="1" applyAlignment="1">
      <alignment wrapText="1"/>
    </xf>
    <xf numFmtId="3" fontId="2" fillId="0" borderId="11" xfId="0" applyNumberFormat="1" applyFont="1" applyBorder="1" applyAlignment="1" applyProtection="1">
      <alignment horizontal="center" vertical="top" wrapText="1"/>
      <protection hidden="1"/>
    </xf>
    <xf numFmtId="3" fontId="2" fillId="0" borderId="12" xfId="0" applyNumberFormat="1" applyFont="1" applyBorder="1" applyAlignment="1" applyProtection="1">
      <alignment horizontal="center" vertical="top" wrapText="1"/>
      <protection hidden="1"/>
    </xf>
    <xf numFmtId="3" fontId="17" fillId="0" borderId="12" xfId="0" applyNumberFormat="1" applyFont="1" applyBorder="1" applyAlignment="1" applyProtection="1">
      <alignment horizontal="center" wrapText="1"/>
      <protection hidden="1"/>
    </xf>
    <xf numFmtId="3" fontId="2" fillId="0" borderId="11" xfId="0" applyNumberFormat="1" applyFont="1" applyBorder="1" applyAlignment="1" applyProtection="1">
      <alignment horizontal="left" vertical="top" wrapText="1"/>
      <protection hidden="1"/>
    </xf>
    <xf numFmtId="3" fontId="2" fillId="0" borderId="12" xfId="0" applyNumberFormat="1" applyFont="1" applyBorder="1" applyAlignment="1" applyProtection="1">
      <alignment horizontal="left" vertical="top" wrapText="1"/>
      <protection hidden="1"/>
    </xf>
    <xf numFmtId="3" fontId="17" fillId="0" borderId="9" xfId="0" applyNumberFormat="1" applyFont="1" applyBorder="1" applyAlignment="1" applyProtection="1">
      <alignment horizontal="center" wrapText="1"/>
      <protection hidden="1"/>
    </xf>
    <xf numFmtId="3" fontId="17" fillId="0" borderId="10" xfId="0" applyNumberFormat="1" applyFont="1" applyBorder="1" applyAlignment="1" applyProtection="1">
      <alignment horizontal="center" wrapText="1"/>
      <protection hidden="1"/>
    </xf>
    <xf numFmtId="3" fontId="2" fillId="0" borderId="8" xfId="0" applyNumberFormat="1" applyFont="1" applyBorder="1" applyAlignment="1" applyProtection="1">
      <alignment horizontal="left" vertical="top" wrapText="1"/>
      <protection hidden="1"/>
    </xf>
    <xf numFmtId="3" fontId="2" fillId="0" borderId="13" xfId="0" applyNumberFormat="1" applyFont="1" applyBorder="1" applyAlignment="1" applyProtection="1">
      <alignment horizontal="left" vertical="top" wrapText="1"/>
      <protection hidden="1"/>
    </xf>
    <xf numFmtId="3" fontId="2" fillId="0" borderId="9" xfId="0" applyNumberFormat="1" applyFont="1" applyBorder="1" applyAlignment="1" applyProtection="1">
      <alignment horizontal="left" vertical="top" wrapText="1"/>
      <protection hidden="1"/>
    </xf>
    <xf numFmtId="3" fontId="2" fillId="0" borderId="15" xfId="0" applyNumberFormat="1" applyFont="1" applyBorder="1" applyAlignment="1" applyProtection="1">
      <alignment horizontal="left" vertical="top" wrapText="1"/>
      <protection hidden="1"/>
    </xf>
    <xf numFmtId="3" fontId="17" fillId="0" borderId="0" xfId="0" applyNumberFormat="1" applyFont="1" applyBorder="1" applyAlignment="1" applyProtection="1">
      <alignment horizontal="left" vertical="center" wrapText="1"/>
      <protection hidden="1"/>
    </xf>
    <xf numFmtId="0" fontId="17" fillId="0" borderId="13" xfId="0" applyFont="1" applyBorder="1" applyAlignment="1">
      <alignment horizontal="center" vertical="center" wrapText="1"/>
    </xf>
  </cellXfs>
  <cellStyles count="39">
    <cellStyle name="Datum 10" xfId="1"/>
    <cellStyle name="Datum 11" xfId="2"/>
    <cellStyle name="Datum 12" xfId="3"/>
    <cellStyle name="Datum 8" xfId="4"/>
    <cellStyle name="Datum 9" xfId="5"/>
    <cellStyle name="Standard" xfId="0" builtinId="0"/>
    <cellStyle name="Standard 2" xfId="37"/>
    <cellStyle name="Standard 3" xfId="38"/>
    <cellStyle name="Standard_lfd_bericht" xfId="6"/>
    <cellStyle name="Tabelle Text 10" xfId="7"/>
    <cellStyle name="Tabelle Text 10 Z" xfId="8"/>
    <cellStyle name="Tabelle Text 11" xfId="9"/>
    <cellStyle name="Tabelle Text 11 Z" xfId="10"/>
    <cellStyle name="Tabelle Text 12" xfId="11"/>
    <cellStyle name="Tabelle Text 12 Z" xfId="12"/>
    <cellStyle name="Tabelle Text 8" xfId="13"/>
    <cellStyle name="Tabelle Text 8 Z" xfId="14"/>
    <cellStyle name="Tabelle Text 9" xfId="15"/>
    <cellStyle name="Tabelle Text 9 Z" xfId="16"/>
    <cellStyle name="Tabelle Überschrift 10" xfId="17"/>
    <cellStyle name="Tabelle Überschrift 11" xfId="18"/>
    <cellStyle name="Tabelle Überschrift 12" xfId="19"/>
    <cellStyle name="Tabelle Überschrift 8" xfId="20"/>
    <cellStyle name="Tabelle Überschrift 9" xfId="21"/>
    <cellStyle name="Tabelle Zahl 0 10" xfId="22"/>
    <cellStyle name="Tabelle Zahl 0 11" xfId="23"/>
    <cellStyle name="Tabelle Zahl 0 12" xfId="24"/>
    <cellStyle name="Tabelle Zahl 0 8" xfId="25"/>
    <cellStyle name="Tabelle Zahl 0 9" xfId="26"/>
    <cellStyle name="Tabelle Zahl 1 10" xfId="27"/>
    <cellStyle name="Tabelle Zahl 1 11" xfId="28"/>
    <cellStyle name="Tabelle Zahl 1 12" xfId="29"/>
    <cellStyle name="Tabelle Zahl 1 8" xfId="30"/>
    <cellStyle name="Tabelle Zahl 1 9" xfId="31"/>
    <cellStyle name="Tabelle Zahl 2 10" xfId="32"/>
    <cellStyle name="Tabelle Zahl 2 11" xfId="33"/>
    <cellStyle name="Tabelle Zahl 2 12" xfId="34"/>
    <cellStyle name="Tabelle Zahl 2 8" xfId="35"/>
    <cellStyle name="Tabelle Zahl 2 9" xfId="36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J39"/>
  <sheetViews>
    <sheetView tabSelected="1" zoomScale="80" zoomScaleNormal="80" workbookViewId="0">
      <selection activeCell="A19" sqref="A19:G20"/>
    </sheetView>
  </sheetViews>
  <sheetFormatPr baseColWidth="10" defaultRowHeight="14.25"/>
  <cols>
    <col min="1" max="1" width="42.140625" style="1" customWidth="1"/>
    <col min="2" max="2" width="17.28515625" style="1" customWidth="1"/>
    <col min="3" max="6" width="11.42578125" style="1"/>
    <col min="7" max="7" width="12.42578125" style="1" customWidth="1"/>
    <col min="8" max="10" width="11.42578125" style="1"/>
  </cols>
  <sheetData>
    <row r="1" spans="1:10" s="27" customFormat="1" ht="15.75" customHeight="1">
      <c r="A1" s="13"/>
      <c r="B1" s="15"/>
      <c r="C1" s="15"/>
      <c r="D1" s="15"/>
      <c r="E1" s="15"/>
      <c r="F1" s="15"/>
      <c r="G1" s="3"/>
      <c r="H1" s="15"/>
      <c r="I1" s="15"/>
      <c r="J1" s="15"/>
    </row>
    <row r="2" spans="1:10" s="27" customFormat="1" ht="15.75" customHeight="1">
      <c r="A2" s="113"/>
      <c r="C2" s="15"/>
      <c r="D2" s="15"/>
      <c r="E2" s="15"/>
      <c r="F2" s="15"/>
      <c r="G2" s="3"/>
      <c r="H2" s="15"/>
      <c r="I2" s="15"/>
      <c r="J2" s="15"/>
    </row>
    <row r="3" spans="1:10" s="27" customFormat="1" ht="15.75" customHeight="1">
      <c r="A3" s="15"/>
      <c r="B3" s="15"/>
      <c r="C3" s="15"/>
      <c r="D3" s="15"/>
      <c r="E3" s="15"/>
      <c r="F3" s="15"/>
      <c r="G3" s="3"/>
      <c r="H3" s="15"/>
      <c r="I3" s="15"/>
      <c r="J3" s="15"/>
    </row>
    <row r="4" spans="1:10">
      <c r="A4" s="14"/>
      <c r="B4" s="14"/>
      <c r="C4" s="14"/>
      <c r="D4" s="14"/>
      <c r="E4" s="14"/>
      <c r="F4" s="14"/>
      <c r="G4" s="3"/>
    </row>
    <row r="5" spans="1:10">
      <c r="A5" s="14"/>
      <c r="B5" s="14"/>
      <c r="C5" s="14"/>
      <c r="D5" s="14"/>
      <c r="E5" s="14"/>
      <c r="F5" s="14"/>
      <c r="G5" s="14"/>
    </row>
    <row r="6" spans="1:10">
      <c r="A6" s="14"/>
      <c r="B6" s="14"/>
      <c r="C6" s="14"/>
      <c r="D6" s="14"/>
      <c r="E6" s="14"/>
      <c r="F6" s="14"/>
      <c r="G6" s="14"/>
    </row>
    <row r="7" spans="1:10" ht="39.950000000000003" customHeight="1">
      <c r="A7" s="317" t="s">
        <v>162</v>
      </c>
      <c r="B7" s="318"/>
      <c r="C7" s="318"/>
      <c r="D7" s="318"/>
      <c r="E7" s="318"/>
      <c r="F7" s="318"/>
      <c r="G7" s="319"/>
    </row>
    <row r="8" spans="1:10" ht="39.950000000000003" customHeight="1">
      <c r="A8" s="329" t="s">
        <v>138</v>
      </c>
      <c r="B8" s="330"/>
      <c r="C8" s="330"/>
      <c r="D8" s="330"/>
      <c r="E8" s="330"/>
      <c r="F8" s="330"/>
      <c r="G8" s="331"/>
    </row>
    <row r="9" spans="1:10" ht="20.25">
      <c r="A9" s="50"/>
      <c r="B9" s="51"/>
      <c r="C9" s="20"/>
      <c r="D9" s="20"/>
      <c r="E9" s="20"/>
      <c r="F9" s="20"/>
      <c r="G9" s="19"/>
    </row>
    <row r="10" spans="1:10" ht="20.25">
      <c r="A10" s="18"/>
      <c r="B10" s="20"/>
      <c r="C10" s="20"/>
      <c r="D10" s="20"/>
      <c r="E10" s="20"/>
      <c r="F10" s="20"/>
      <c r="G10" s="19"/>
    </row>
    <row r="11" spans="1:10" ht="24.75" customHeight="1">
      <c r="A11" s="21" t="s">
        <v>24</v>
      </c>
      <c r="B11" s="320" t="s">
        <v>86</v>
      </c>
      <c r="C11" s="321"/>
      <c r="D11" s="321"/>
      <c r="E11" s="321"/>
      <c r="F11" s="321"/>
      <c r="G11" s="322"/>
    </row>
    <row r="12" spans="1:10" ht="24.75" customHeight="1">
      <c r="A12" s="21"/>
      <c r="B12" s="320" t="s">
        <v>116</v>
      </c>
      <c r="C12" s="321"/>
      <c r="D12" s="321"/>
      <c r="E12" s="321"/>
      <c r="F12" s="321"/>
      <c r="G12" s="322"/>
    </row>
    <row r="13" spans="1:10" ht="24.75" customHeight="1">
      <c r="A13" s="23"/>
      <c r="B13" s="52"/>
      <c r="C13" s="22"/>
      <c r="D13" s="22"/>
      <c r="E13" s="22"/>
      <c r="F13" s="22"/>
      <c r="G13" s="16"/>
    </row>
    <row r="14" spans="1:10" ht="24.75" customHeight="1">
      <c r="A14" s="53"/>
      <c r="B14" s="54"/>
      <c r="C14" s="22"/>
      <c r="D14" s="22"/>
      <c r="E14" s="22"/>
      <c r="F14" s="22"/>
      <c r="G14" s="16"/>
    </row>
    <row r="15" spans="1:10" s="7" customFormat="1" ht="39.950000000000003" customHeight="1">
      <c r="A15" s="332" t="s">
        <v>10</v>
      </c>
      <c r="B15" s="333"/>
      <c r="C15" s="333"/>
      <c r="D15" s="333"/>
      <c r="E15" s="333"/>
      <c r="F15" s="333"/>
      <c r="G15" s="334"/>
      <c r="H15" s="2"/>
      <c r="I15" s="2"/>
      <c r="J15" s="2"/>
    </row>
    <row r="16" spans="1:10" s="7" customFormat="1" ht="30" customHeight="1">
      <c r="A16" s="55"/>
      <c r="B16" s="56"/>
      <c r="C16" s="56"/>
      <c r="D16" s="56"/>
      <c r="E16" s="56"/>
      <c r="F16" s="56"/>
      <c r="G16" s="57"/>
      <c r="H16" s="2"/>
      <c r="I16" s="2"/>
      <c r="J16" s="2"/>
    </row>
    <row r="17" spans="1:7" customFormat="1" ht="24.95" customHeight="1">
      <c r="A17" s="323" t="s">
        <v>12</v>
      </c>
      <c r="B17" s="324"/>
      <c r="C17" s="324"/>
      <c r="D17" s="335"/>
      <c r="E17" s="335"/>
      <c r="F17" s="335"/>
      <c r="G17" s="336"/>
    </row>
    <row r="18" spans="1:7" customFormat="1" ht="24.95" customHeight="1">
      <c r="A18" s="323"/>
      <c r="B18" s="324"/>
      <c r="C18" s="324"/>
      <c r="D18" s="335"/>
      <c r="E18" s="335"/>
      <c r="F18" s="335"/>
      <c r="G18" s="336"/>
    </row>
    <row r="19" spans="1:7" customFormat="1" ht="24.95" customHeight="1">
      <c r="A19" s="323" t="s">
        <v>13</v>
      </c>
      <c r="B19" s="324"/>
      <c r="C19" s="324"/>
      <c r="D19" s="335"/>
      <c r="E19" s="335"/>
      <c r="F19" s="335"/>
      <c r="G19" s="336"/>
    </row>
    <row r="20" spans="1:7" customFormat="1" ht="24.95" customHeight="1">
      <c r="A20" s="323"/>
      <c r="B20" s="324"/>
      <c r="C20" s="324"/>
      <c r="D20" s="335"/>
      <c r="E20" s="335"/>
      <c r="F20" s="335"/>
      <c r="G20" s="336"/>
    </row>
    <row r="21" spans="1:7" customFormat="1" ht="24.95" customHeight="1">
      <c r="A21" s="323" t="s">
        <v>135</v>
      </c>
      <c r="B21" s="324"/>
      <c r="C21" s="324"/>
      <c r="D21" s="324"/>
      <c r="E21" s="324"/>
      <c r="F21" s="324"/>
      <c r="G21" s="325"/>
    </row>
    <row r="22" spans="1:7" customFormat="1" ht="24.95" customHeight="1">
      <c r="A22" s="323"/>
      <c r="B22" s="324"/>
      <c r="C22" s="324"/>
      <c r="D22" s="324"/>
      <c r="E22" s="324"/>
      <c r="F22" s="324"/>
      <c r="G22" s="325"/>
    </row>
    <row r="23" spans="1:7" customFormat="1" ht="24.95" customHeight="1">
      <c r="A23" s="236"/>
      <c r="B23" s="237"/>
      <c r="C23" s="237"/>
      <c r="D23" s="238"/>
      <c r="E23" s="238"/>
      <c r="F23" s="238"/>
      <c r="G23" s="239"/>
    </row>
    <row r="24" spans="1:7" customFormat="1" ht="24.95" customHeight="1">
      <c r="A24" s="236"/>
      <c r="B24" s="237"/>
      <c r="C24" s="237"/>
      <c r="D24" s="238"/>
      <c r="E24" s="238"/>
      <c r="F24" s="238"/>
      <c r="G24" s="239"/>
    </row>
    <row r="25" spans="1:7" customFormat="1" ht="18" customHeight="1">
      <c r="A25" s="326"/>
      <c r="B25" s="327"/>
      <c r="C25" s="327"/>
      <c r="D25" s="327"/>
      <c r="E25" s="327"/>
      <c r="F25" s="327"/>
      <c r="G25" s="328"/>
    </row>
    <row r="26" spans="1:7" customFormat="1" ht="24.95" customHeight="1">
      <c r="A26" s="326"/>
      <c r="B26" s="327"/>
      <c r="C26" s="327"/>
      <c r="D26" s="327"/>
      <c r="E26" s="327"/>
      <c r="F26" s="327"/>
      <c r="G26" s="328"/>
    </row>
    <row r="27" spans="1:7" customFormat="1" ht="24.95" customHeight="1">
      <c r="A27" s="182"/>
      <c r="B27" s="183"/>
      <c r="C27" s="183"/>
      <c r="D27" s="184"/>
      <c r="E27" s="184"/>
      <c r="F27" s="184"/>
      <c r="G27" s="185"/>
    </row>
    <row r="28" spans="1:7" customFormat="1" ht="24.95" customHeight="1">
      <c r="A28" s="182"/>
      <c r="B28" s="183"/>
      <c r="C28" s="183"/>
      <c r="D28" s="184"/>
      <c r="E28" s="184"/>
      <c r="F28" s="184"/>
      <c r="G28" s="185"/>
    </row>
    <row r="29" spans="1:7" customFormat="1" ht="24.95" customHeight="1">
      <c r="A29" s="182"/>
      <c r="B29" s="183"/>
      <c r="C29" s="183"/>
      <c r="D29" s="184"/>
      <c r="E29" s="184"/>
      <c r="F29" s="184"/>
      <c r="G29" s="185"/>
    </row>
    <row r="30" spans="1:7" customFormat="1" ht="24.95" customHeight="1">
      <c r="A30" s="26"/>
      <c r="B30" s="184"/>
      <c r="C30" s="184"/>
      <c r="D30" s="184"/>
      <c r="E30" s="184"/>
      <c r="F30" s="184"/>
      <c r="G30" s="185"/>
    </row>
    <row r="31" spans="1:7" customFormat="1" ht="24.95" customHeight="1">
      <c r="A31" s="60"/>
      <c r="B31" s="61"/>
      <c r="C31" s="61"/>
      <c r="D31" s="61"/>
      <c r="E31" s="61"/>
      <c r="F31" s="61"/>
      <c r="G31" s="62"/>
    </row>
    <row r="32" spans="1:7" customFormat="1" ht="24.95" customHeight="1">
      <c r="A32" s="59"/>
      <c r="B32" s="59"/>
      <c r="C32" s="59"/>
      <c r="D32" s="59"/>
      <c r="E32" s="59"/>
      <c r="F32" s="59"/>
      <c r="G32" s="59"/>
    </row>
    <row r="33" spans="1:7" customFormat="1" ht="24.95" customHeight="1">
      <c r="A33" s="59"/>
      <c r="B33" s="59"/>
      <c r="C33" s="59"/>
      <c r="D33" s="59"/>
      <c r="E33" s="59"/>
      <c r="F33" s="59"/>
      <c r="G33" s="59"/>
    </row>
    <row r="34" spans="1:7" customFormat="1" ht="24.95" customHeight="1">
      <c r="A34" s="6"/>
      <c r="B34" s="6"/>
      <c r="C34" s="6"/>
      <c r="D34" s="6"/>
      <c r="E34" s="5"/>
      <c r="F34" s="5"/>
      <c r="G34" s="5"/>
    </row>
    <row r="35" spans="1:7" customFormat="1" ht="24.95" customHeight="1">
      <c r="A35" s="6"/>
      <c r="B35" s="6"/>
      <c r="C35" s="6"/>
      <c r="D35" s="6"/>
      <c r="E35" s="5"/>
      <c r="F35" s="5"/>
      <c r="G35" s="5"/>
    </row>
    <row r="36" spans="1:7" customFormat="1" ht="24.95" customHeight="1">
      <c r="A36" s="1"/>
      <c r="B36" s="1"/>
      <c r="C36" s="1"/>
      <c r="D36" s="1"/>
      <c r="E36" s="1"/>
      <c r="F36" s="1"/>
      <c r="G36" s="1"/>
    </row>
    <row r="37" spans="1:7" customFormat="1" ht="24.95" customHeight="1">
      <c r="A37" s="1"/>
      <c r="B37" s="1"/>
      <c r="C37" s="1"/>
      <c r="D37" s="1"/>
      <c r="E37" s="1"/>
      <c r="F37" s="1"/>
      <c r="G37" s="1"/>
    </row>
    <row r="38" spans="1:7" customFormat="1" ht="24.95" customHeight="1">
      <c r="A38" s="1"/>
      <c r="B38" s="1"/>
      <c r="C38" s="1"/>
      <c r="D38" s="1"/>
      <c r="E38" s="1"/>
      <c r="F38" s="1"/>
      <c r="G38" s="1"/>
    </row>
    <row r="39" spans="1:7" customFormat="1" ht="24.95" customHeight="1">
      <c r="A39" s="1"/>
      <c r="B39" s="1"/>
      <c r="C39" s="1"/>
      <c r="D39" s="1"/>
      <c r="E39" s="1"/>
      <c r="F39" s="1"/>
      <c r="G39" s="1"/>
    </row>
  </sheetData>
  <mergeCells count="9">
    <mergeCell ref="A7:G7"/>
    <mergeCell ref="B11:G11"/>
    <mergeCell ref="A21:G22"/>
    <mergeCell ref="A25:G26"/>
    <mergeCell ref="A8:G8"/>
    <mergeCell ref="B12:G12"/>
    <mergeCell ref="A15:G15"/>
    <mergeCell ref="A17:G18"/>
    <mergeCell ref="A19:G20"/>
  </mergeCells>
  <pageMargins left="0.7" right="0.7" top="0.78740157499999996" bottom="0.78740157499999996" header="0.3" footer="0.3"/>
  <pageSetup paperSize="9" scale="75" orientation="portrait" r:id="rId1"/>
  <headerFooter>
    <oddHeader xml:space="preserve">&amp;LWirtschaftsplan für Sonstige Sondervermögen
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I33"/>
  <sheetViews>
    <sheetView zoomScaleNormal="100" workbookViewId="0">
      <selection activeCell="B3" sqref="B3"/>
    </sheetView>
  </sheetViews>
  <sheetFormatPr baseColWidth="10" defaultColWidth="9.140625" defaultRowHeight="12.75"/>
  <cols>
    <col min="1" max="1" width="33" customWidth="1"/>
    <col min="2" max="2" width="40.7109375" customWidth="1"/>
    <col min="3" max="9" width="12.7109375" customWidth="1"/>
  </cols>
  <sheetData>
    <row r="1" spans="1:9" ht="18">
      <c r="A1" s="186" t="s">
        <v>120</v>
      </c>
    </row>
    <row r="2" spans="1:9" ht="18">
      <c r="A2" s="217" t="s">
        <v>173</v>
      </c>
    </row>
    <row r="3" spans="1:9" ht="14.25">
      <c r="A3" s="132" t="s">
        <v>121</v>
      </c>
    </row>
    <row r="4" spans="1:9" ht="18.75" thickBot="1">
      <c r="A4" s="217"/>
      <c r="C4" s="218"/>
      <c r="D4" s="218"/>
      <c r="E4" s="218"/>
      <c r="F4" s="218"/>
      <c r="G4" s="218"/>
    </row>
    <row r="5" spans="1:9" ht="26.25" thickBot="1">
      <c r="A5" s="288" t="s">
        <v>122</v>
      </c>
      <c r="B5" s="289" t="s">
        <v>123</v>
      </c>
      <c r="C5" s="290" t="s">
        <v>152</v>
      </c>
      <c r="D5" s="290" t="s">
        <v>153</v>
      </c>
      <c r="E5" s="290" t="s">
        <v>154</v>
      </c>
      <c r="F5" s="290" t="s">
        <v>155</v>
      </c>
      <c r="G5" s="301" t="s">
        <v>156</v>
      </c>
      <c r="H5" s="302" t="s">
        <v>165</v>
      </c>
      <c r="I5" s="303" t="s">
        <v>166</v>
      </c>
    </row>
    <row r="6" spans="1:9">
      <c r="A6" s="219"/>
      <c r="B6" s="219"/>
      <c r="C6" s="219"/>
      <c r="D6" s="133"/>
      <c r="E6" s="133"/>
      <c r="F6" s="133"/>
      <c r="G6" s="133"/>
      <c r="H6" s="133"/>
      <c r="I6" s="133"/>
    </row>
    <row r="7" spans="1:9" ht="30">
      <c r="A7" s="220" t="s">
        <v>124</v>
      </c>
      <c r="B7" s="221"/>
      <c r="C7" s="219">
        <v>0</v>
      </c>
      <c r="D7" s="222">
        <v>0</v>
      </c>
      <c r="E7" s="222">
        <v>0</v>
      </c>
      <c r="F7" s="222">
        <v>0</v>
      </c>
      <c r="G7" s="222">
        <v>0</v>
      </c>
      <c r="H7" s="222">
        <v>0</v>
      </c>
      <c r="I7" s="222">
        <v>0</v>
      </c>
    </row>
    <row r="8" spans="1:9" ht="38.25">
      <c r="A8" s="223" t="s">
        <v>125</v>
      </c>
      <c r="B8" s="224"/>
      <c r="C8" s="225"/>
      <c r="D8" s="222"/>
      <c r="E8" s="222"/>
      <c r="F8" s="222"/>
      <c r="G8" s="222"/>
      <c r="H8" s="222"/>
      <c r="I8" s="222"/>
    </row>
    <row r="9" spans="1:9" s="230" customFormat="1">
      <c r="A9" s="226" t="s">
        <v>38</v>
      </c>
      <c r="B9" s="227"/>
      <c r="C9" s="228"/>
      <c r="D9" s="229"/>
      <c r="E9" s="229"/>
      <c r="F9" s="229"/>
      <c r="G9" s="229"/>
      <c r="H9" s="229"/>
      <c r="I9" s="229"/>
    </row>
    <row r="10" spans="1:9" ht="15">
      <c r="A10" s="231" t="s">
        <v>27</v>
      </c>
      <c r="B10" s="221"/>
      <c r="C10" s="225"/>
      <c r="D10" s="222"/>
      <c r="E10" s="222"/>
      <c r="F10" s="222"/>
      <c r="G10" s="222"/>
      <c r="H10" s="222"/>
      <c r="I10" s="222"/>
    </row>
    <row r="11" spans="1:9">
      <c r="A11" s="232" t="s">
        <v>27</v>
      </c>
      <c r="B11" s="224"/>
      <c r="C11" s="225"/>
      <c r="D11" s="222"/>
      <c r="E11" s="222"/>
      <c r="F11" s="222"/>
      <c r="G11" s="222"/>
      <c r="H11" s="222"/>
      <c r="I11" s="222"/>
    </row>
    <row r="12" spans="1:9">
      <c r="A12" s="240" t="s">
        <v>126</v>
      </c>
      <c r="B12" s="241"/>
      <c r="C12" s="241">
        <f t="shared" ref="C12:G12" si="0">SUM(C9:C11)</f>
        <v>0</v>
      </c>
      <c r="D12" s="241">
        <f t="shared" si="0"/>
        <v>0</v>
      </c>
      <c r="E12" s="241">
        <f t="shared" si="0"/>
        <v>0</v>
      </c>
      <c r="F12" s="242">
        <f t="shared" si="0"/>
        <v>0</v>
      </c>
      <c r="G12" s="242">
        <f t="shared" si="0"/>
        <v>0</v>
      </c>
      <c r="H12" s="242">
        <f t="shared" ref="H12:I12" si="1">SUM(H9:H11)</f>
        <v>0</v>
      </c>
      <c r="I12" s="242">
        <f t="shared" si="1"/>
        <v>0</v>
      </c>
    </row>
    <row r="13" spans="1:9">
      <c r="A13" s="233"/>
      <c r="B13" s="224"/>
      <c r="C13" s="225"/>
      <c r="D13" s="222"/>
      <c r="E13" s="222"/>
      <c r="F13" s="133"/>
      <c r="G13" s="222"/>
      <c r="H13" s="133"/>
      <c r="I13" s="222"/>
    </row>
    <row r="14" spans="1:9" ht="15">
      <c r="A14" s="234" t="s">
        <v>127</v>
      </c>
      <c r="B14" s="224"/>
      <c r="C14" s="225">
        <v>0</v>
      </c>
      <c r="D14" s="222">
        <v>0</v>
      </c>
      <c r="E14" s="222">
        <v>0</v>
      </c>
      <c r="F14" s="222">
        <v>0</v>
      </c>
      <c r="G14" s="222">
        <v>0</v>
      </c>
      <c r="H14" s="222">
        <v>0</v>
      </c>
      <c r="I14" s="222">
        <v>0</v>
      </c>
    </row>
    <row r="15" spans="1:9">
      <c r="A15" s="235" t="s">
        <v>128</v>
      </c>
      <c r="B15" s="224"/>
      <c r="C15" s="225"/>
      <c r="D15" s="222"/>
      <c r="E15" s="222"/>
      <c r="F15" s="222"/>
      <c r="G15" s="222"/>
      <c r="H15" s="222"/>
      <c r="I15" s="222"/>
    </row>
    <row r="16" spans="1:9">
      <c r="A16" s="235" t="s">
        <v>129</v>
      </c>
      <c r="B16" s="225"/>
      <c r="C16" s="225"/>
      <c r="D16" s="222"/>
      <c r="E16" s="222"/>
      <c r="F16" s="222"/>
      <c r="G16" s="222"/>
      <c r="H16" s="222"/>
      <c r="I16" s="222"/>
    </row>
    <row r="17" spans="1:9">
      <c r="A17" s="235" t="s">
        <v>129</v>
      </c>
      <c r="B17" s="225"/>
      <c r="C17" s="222"/>
      <c r="D17" s="222"/>
      <c r="E17" s="222"/>
      <c r="F17" s="222"/>
      <c r="G17" s="222"/>
      <c r="H17" s="222"/>
      <c r="I17" s="222"/>
    </row>
    <row r="18" spans="1:9">
      <c r="A18" s="235" t="s">
        <v>129</v>
      </c>
      <c r="B18" s="225"/>
      <c r="C18" s="222"/>
      <c r="D18" s="222"/>
      <c r="E18" s="222"/>
      <c r="F18" s="222"/>
      <c r="G18" s="222"/>
      <c r="H18" s="222"/>
      <c r="I18" s="222"/>
    </row>
    <row r="19" spans="1:9">
      <c r="A19" s="235" t="s">
        <v>130</v>
      </c>
      <c r="B19" s="225"/>
      <c r="C19" s="225"/>
      <c r="D19" s="222"/>
      <c r="E19" s="222"/>
      <c r="F19" s="222"/>
      <c r="G19" s="222"/>
      <c r="H19" s="222"/>
      <c r="I19" s="222"/>
    </row>
    <row r="20" spans="1:9">
      <c r="A20" s="235" t="s">
        <v>27</v>
      </c>
      <c r="B20" s="225"/>
      <c r="C20" s="225"/>
      <c r="D20" s="222"/>
      <c r="E20" s="222"/>
      <c r="F20" s="222"/>
      <c r="G20" s="222"/>
      <c r="H20" s="222"/>
      <c r="I20" s="222"/>
    </row>
    <row r="21" spans="1:9">
      <c r="A21" s="240" t="s">
        <v>126</v>
      </c>
      <c r="B21" s="243"/>
      <c r="C21" s="242">
        <f t="shared" ref="C21:G21" si="2">SUM(C15:C20)</f>
        <v>0</v>
      </c>
      <c r="D21" s="242">
        <f t="shared" si="2"/>
        <v>0</v>
      </c>
      <c r="E21" s="242">
        <f t="shared" si="2"/>
        <v>0</v>
      </c>
      <c r="F21" s="242">
        <f t="shared" si="2"/>
        <v>0</v>
      </c>
      <c r="G21" s="242">
        <f t="shared" si="2"/>
        <v>0</v>
      </c>
      <c r="H21" s="242">
        <f t="shared" ref="H21:I21" si="3">SUM(H15:H20)</f>
        <v>0</v>
      </c>
      <c r="I21" s="242">
        <f t="shared" si="3"/>
        <v>0</v>
      </c>
    </row>
    <row r="22" spans="1:9">
      <c r="A22" s="233"/>
      <c r="B22" s="225"/>
      <c r="C22" s="225"/>
      <c r="D22" s="222"/>
      <c r="E22" s="222"/>
      <c r="F22" s="222"/>
      <c r="G22" s="222"/>
      <c r="H22" s="222"/>
      <c r="I22" s="222"/>
    </row>
    <row r="23" spans="1:9">
      <c r="A23" s="240" t="s">
        <v>131</v>
      </c>
      <c r="B23" s="243"/>
      <c r="C23" s="242">
        <f t="shared" ref="C23:G23" si="4">C21+C12</f>
        <v>0</v>
      </c>
      <c r="D23" s="242">
        <f t="shared" si="4"/>
        <v>0</v>
      </c>
      <c r="E23" s="242">
        <f t="shared" si="4"/>
        <v>0</v>
      </c>
      <c r="F23" s="242">
        <f t="shared" si="4"/>
        <v>0</v>
      </c>
      <c r="G23" s="242">
        <f t="shared" si="4"/>
        <v>0</v>
      </c>
      <c r="H23" s="242">
        <f t="shared" ref="H23:I23" si="5">H21+H12</f>
        <v>0</v>
      </c>
      <c r="I23" s="242">
        <f t="shared" si="5"/>
        <v>0</v>
      </c>
    </row>
    <row r="24" spans="1:9">
      <c r="A24" s="233"/>
      <c r="B24" s="225"/>
      <c r="C24" s="225"/>
      <c r="D24" s="222"/>
      <c r="E24" s="222"/>
      <c r="F24" s="222"/>
      <c r="G24" s="222"/>
      <c r="H24" s="222"/>
      <c r="I24" s="222"/>
    </row>
    <row r="25" spans="1:9" ht="15">
      <c r="A25" s="234" t="s">
        <v>132</v>
      </c>
      <c r="B25" s="225"/>
      <c r="C25" s="225">
        <v>0</v>
      </c>
      <c r="D25" s="222">
        <v>0</v>
      </c>
      <c r="E25" s="222">
        <v>0</v>
      </c>
      <c r="F25" s="222">
        <v>0</v>
      </c>
      <c r="G25" s="222">
        <v>0</v>
      </c>
      <c r="H25" s="222">
        <v>0</v>
      </c>
      <c r="I25" s="222">
        <v>0</v>
      </c>
    </row>
    <row r="26" spans="1:9">
      <c r="A26" s="235" t="s">
        <v>27</v>
      </c>
      <c r="B26" s="225"/>
      <c r="C26" s="225"/>
      <c r="D26" s="222"/>
      <c r="E26" s="222"/>
      <c r="F26" s="222"/>
      <c r="G26" s="222"/>
      <c r="H26" s="222"/>
      <c r="I26" s="222"/>
    </row>
    <row r="27" spans="1:9">
      <c r="A27" s="235" t="s">
        <v>27</v>
      </c>
      <c r="B27" s="225"/>
      <c r="C27" s="225"/>
      <c r="D27" s="222"/>
      <c r="E27" s="222"/>
      <c r="F27" s="222"/>
      <c r="G27" s="222"/>
      <c r="H27" s="222"/>
      <c r="I27" s="222"/>
    </row>
    <row r="28" spans="1:9">
      <c r="A28" s="235" t="s">
        <v>27</v>
      </c>
      <c r="B28" s="225"/>
      <c r="C28" s="225"/>
      <c r="D28" s="222"/>
      <c r="E28" s="222"/>
      <c r="F28" s="222"/>
      <c r="G28" s="222"/>
      <c r="H28" s="222"/>
      <c r="I28" s="222"/>
    </row>
    <row r="29" spans="1:9">
      <c r="A29" s="240" t="s">
        <v>133</v>
      </c>
      <c r="B29" s="243"/>
      <c r="C29" s="243">
        <f t="shared" ref="C29:G29" si="6">SUM(C26:C28)</f>
        <v>0</v>
      </c>
      <c r="D29" s="243">
        <f t="shared" si="6"/>
        <v>0</v>
      </c>
      <c r="E29" s="243">
        <f t="shared" si="6"/>
        <v>0</v>
      </c>
      <c r="F29" s="243">
        <f t="shared" si="6"/>
        <v>0</v>
      </c>
      <c r="G29" s="243">
        <f t="shared" si="6"/>
        <v>0</v>
      </c>
      <c r="H29" s="243">
        <f t="shared" ref="H29:I29" si="7">SUM(H26:H28)</f>
        <v>0</v>
      </c>
      <c r="I29" s="243">
        <f t="shared" si="7"/>
        <v>0</v>
      </c>
    </row>
    <row r="30" spans="1:9">
      <c r="A30" s="287" t="s">
        <v>164</v>
      </c>
      <c r="B30" s="134"/>
    </row>
    <row r="31" spans="1:9">
      <c r="A31" s="287" t="s">
        <v>167</v>
      </c>
      <c r="B31" s="134"/>
    </row>
    <row r="33" spans="1:1">
      <c r="A33" t="s">
        <v>134</v>
      </c>
    </row>
  </sheetData>
  <pageMargins left="0.70866141732283472" right="0.70866141732283472" top="0.78740157480314965" bottom="0.78740157480314965" header="0.31496062992125984" footer="0.31496062992125984"/>
  <pageSetup paperSize="9" scale="80" orientation="landscape" r:id="rId1"/>
  <headerFooter>
    <oddHeader xml:space="preserve">&amp;LWirtschaftsplan für Sonstige Sondervermögen
5. Zusammenstellung Haushaltsstelllen
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tabColor rgb="FF00B050"/>
    <pageSetUpPr fitToPage="1"/>
  </sheetPr>
  <dimension ref="A1:J39"/>
  <sheetViews>
    <sheetView zoomScale="80" zoomScaleNormal="80" workbookViewId="0">
      <selection activeCell="A8" sqref="A8:G8"/>
    </sheetView>
  </sheetViews>
  <sheetFormatPr baseColWidth="10" defaultRowHeight="14.25"/>
  <cols>
    <col min="1" max="1" width="42.140625" style="1" customWidth="1"/>
    <col min="2" max="2" width="17.28515625" style="1" customWidth="1"/>
    <col min="3" max="6" width="11.42578125" style="1"/>
    <col min="7" max="7" width="12.42578125" style="1" customWidth="1"/>
    <col min="8" max="10" width="11.42578125" style="1"/>
  </cols>
  <sheetData>
    <row r="1" spans="1:10" s="27" customFormat="1" ht="15.75" customHeight="1">
      <c r="A1" s="13"/>
      <c r="B1" s="15"/>
      <c r="C1" s="15"/>
      <c r="D1" s="15"/>
      <c r="E1" s="15"/>
      <c r="F1" s="15"/>
      <c r="G1" s="3"/>
      <c r="H1" s="15"/>
      <c r="I1" s="15"/>
      <c r="J1" s="15"/>
    </row>
    <row r="2" spans="1:10" s="27" customFormat="1" ht="15.75" customHeight="1">
      <c r="A2" s="113"/>
      <c r="C2" s="15"/>
      <c r="D2" s="15"/>
      <c r="E2" s="15"/>
      <c r="F2" s="15"/>
      <c r="G2" s="3"/>
      <c r="H2" s="15"/>
      <c r="I2" s="15"/>
      <c r="J2" s="15"/>
    </row>
    <row r="3" spans="1:10" s="27" customFormat="1" ht="15.75" customHeight="1">
      <c r="A3" s="15"/>
      <c r="B3" s="15"/>
      <c r="C3" s="15"/>
      <c r="D3" s="15"/>
      <c r="E3" s="15"/>
      <c r="F3" s="15"/>
      <c r="G3" s="3"/>
      <c r="H3" s="15"/>
      <c r="I3" s="15"/>
      <c r="J3" s="15"/>
    </row>
    <row r="4" spans="1:10">
      <c r="A4" s="14"/>
      <c r="B4" s="14"/>
      <c r="C4" s="14"/>
      <c r="D4" s="14"/>
      <c r="E4" s="14"/>
      <c r="F4" s="14"/>
      <c r="G4" s="3"/>
    </row>
    <row r="5" spans="1:10">
      <c r="A5" s="14"/>
      <c r="B5" s="14"/>
      <c r="C5" s="14"/>
      <c r="D5" s="14"/>
      <c r="E5" s="14"/>
      <c r="F5" s="14"/>
      <c r="G5" s="14"/>
    </row>
    <row r="6" spans="1:10">
      <c r="A6" s="14"/>
      <c r="B6" s="14"/>
      <c r="C6" s="14"/>
      <c r="D6" s="14"/>
      <c r="E6" s="14"/>
      <c r="F6" s="14"/>
      <c r="G6" s="14"/>
    </row>
    <row r="7" spans="1:10" ht="39.950000000000003" customHeight="1">
      <c r="A7" s="317" t="s">
        <v>162</v>
      </c>
      <c r="B7" s="318"/>
      <c r="C7" s="318"/>
      <c r="D7" s="318"/>
      <c r="E7" s="318"/>
      <c r="F7" s="318"/>
      <c r="G7" s="319"/>
    </row>
    <row r="8" spans="1:10" ht="39.950000000000003" customHeight="1">
      <c r="A8" s="388" t="s">
        <v>176</v>
      </c>
      <c r="B8" s="330"/>
      <c r="C8" s="330"/>
      <c r="D8" s="330"/>
      <c r="E8" s="330"/>
      <c r="F8" s="330"/>
      <c r="G8" s="331"/>
    </row>
    <row r="9" spans="1:10" ht="20.25">
      <c r="A9" s="50"/>
      <c r="B9" s="51"/>
      <c r="C9" s="20"/>
      <c r="D9" s="20"/>
      <c r="E9" s="20"/>
      <c r="F9" s="20"/>
      <c r="G9" s="19"/>
    </row>
    <row r="10" spans="1:10" ht="20.25">
      <c r="A10" s="18"/>
      <c r="B10" s="20"/>
      <c r="C10" s="20"/>
      <c r="D10" s="20"/>
      <c r="E10" s="20"/>
      <c r="F10" s="20"/>
      <c r="G10" s="19"/>
    </row>
    <row r="11" spans="1:10" ht="24.75" customHeight="1">
      <c r="A11" s="21" t="s">
        <v>24</v>
      </c>
      <c r="B11" s="320" t="s">
        <v>86</v>
      </c>
      <c r="C11" s="321"/>
      <c r="D11" s="321"/>
      <c r="E11" s="321"/>
      <c r="F11" s="321"/>
      <c r="G11" s="322"/>
    </row>
    <row r="12" spans="1:10" ht="24.75" customHeight="1">
      <c r="A12" s="21"/>
      <c r="B12" s="320" t="s">
        <v>87</v>
      </c>
      <c r="C12" s="321"/>
      <c r="D12" s="321"/>
      <c r="E12" s="321"/>
      <c r="F12" s="321"/>
      <c r="G12" s="322"/>
    </row>
    <row r="13" spans="1:10" ht="24.75" customHeight="1">
      <c r="A13" s="23"/>
      <c r="B13" s="52"/>
      <c r="C13" s="22"/>
      <c r="D13" s="22"/>
      <c r="E13" s="22"/>
      <c r="F13" s="22"/>
      <c r="G13" s="16"/>
    </row>
    <row r="14" spans="1:10" ht="24.75" customHeight="1">
      <c r="A14" s="53"/>
      <c r="B14" s="54"/>
      <c r="C14" s="22"/>
      <c r="D14" s="22"/>
      <c r="E14" s="22"/>
      <c r="F14" s="22"/>
      <c r="G14" s="16"/>
    </row>
    <row r="15" spans="1:10" s="7" customFormat="1" ht="39.950000000000003" customHeight="1">
      <c r="A15" s="332" t="s">
        <v>10</v>
      </c>
      <c r="B15" s="333"/>
      <c r="C15" s="333"/>
      <c r="D15" s="333"/>
      <c r="E15" s="333"/>
      <c r="F15" s="333"/>
      <c r="G15" s="334"/>
      <c r="H15" s="2"/>
      <c r="I15" s="2"/>
      <c r="J15" s="2"/>
    </row>
    <row r="16" spans="1:10" s="7" customFormat="1" ht="30" customHeight="1">
      <c r="A16" s="55"/>
      <c r="B16" s="56"/>
      <c r="C16" s="56"/>
      <c r="D16" s="56"/>
      <c r="E16" s="56"/>
      <c r="F16" s="56"/>
      <c r="G16" s="57"/>
      <c r="H16" s="2"/>
      <c r="I16" s="2"/>
      <c r="J16" s="2"/>
    </row>
    <row r="17" spans="1:7" customFormat="1" ht="24.95" customHeight="1">
      <c r="A17" s="323" t="s">
        <v>12</v>
      </c>
      <c r="B17" s="324"/>
      <c r="C17" s="324"/>
      <c r="D17" s="335"/>
      <c r="E17" s="335"/>
      <c r="F17" s="335"/>
      <c r="G17" s="336"/>
    </row>
    <row r="18" spans="1:7" customFormat="1" ht="24.95" customHeight="1">
      <c r="A18" s="323"/>
      <c r="B18" s="324"/>
      <c r="C18" s="324"/>
      <c r="D18" s="335"/>
      <c r="E18" s="335"/>
      <c r="F18" s="335"/>
      <c r="G18" s="336"/>
    </row>
    <row r="19" spans="1:7" customFormat="1" ht="24.95" customHeight="1">
      <c r="A19" s="323" t="s">
        <v>13</v>
      </c>
      <c r="B19" s="324"/>
      <c r="C19" s="324"/>
      <c r="D19" s="335"/>
      <c r="E19" s="335"/>
      <c r="F19" s="335"/>
      <c r="G19" s="336"/>
    </row>
    <row r="20" spans="1:7" customFormat="1" ht="24.95" customHeight="1">
      <c r="A20" s="323"/>
      <c r="B20" s="324"/>
      <c r="C20" s="324"/>
      <c r="D20" s="335"/>
      <c r="E20" s="335"/>
      <c r="F20" s="335"/>
      <c r="G20" s="336"/>
    </row>
    <row r="21" spans="1:7" customFormat="1" ht="24.95" customHeight="1">
      <c r="A21" s="323" t="s">
        <v>72</v>
      </c>
      <c r="B21" s="324"/>
      <c r="C21" s="324"/>
      <c r="D21" s="335"/>
      <c r="E21" s="335"/>
      <c r="F21" s="335"/>
      <c r="G21" s="336"/>
    </row>
    <row r="22" spans="1:7" customFormat="1" ht="24.95" customHeight="1">
      <c r="A22" s="323"/>
      <c r="B22" s="324"/>
      <c r="C22" s="324"/>
      <c r="D22" s="335"/>
      <c r="E22" s="335"/>
      <c r="F22" s="335"/>
      <c r="G22" s="336"/>
    </row>
    <row r="23" spans="1:7" customFormat="1" ht="24.95" customHeight="1">
      <c r="A23" s="323" t="s">
        <v>81</v>
      </c>
      <c r="B23" s="324"/>
      <c r="C23" s="324"/>
      <c r="D23" s="324"/>
      <c r="E23" s="324"/>
      <c r="F23" s="324"/>
      <c r="G23" s="325"/>
    </row>
    <row r="24" spans="1:7" customFormat="1" ht="24.95" customHeight="1">
      <c r="A24" s="323"/>
      <c r="B24" s="324"/>
      <c r="C24" s="324"/>
      <c r="D24" s="324"/>
      <c r="E24" s="324"/>
      <c r="F24" s="324"/>
      <c r="G24" s="325"/>
    </row>
    <row r="25" spans="1:7" customFormat="1" ht="24.95" customHeight="1">
      <c r="A25" s="323" t="s">
        <v>120</v>
      </c>
      <c r="B25" s="324"/>
      <c r="C25" s="324"/>
      <c r="D25" s="324"/>
      <c r="E25" s="324"/>
      <c r="F25" s="324"/>
      <c r="G25" s="325"/>
    </row>
    <row r="26" spans="1:7" customFormat="1" ht="24.95" customHeight="1">
      <c r="A26" s="323"/>
      <c r="B26" s="324"/>
      <c r="C26" s="324"/>
      <c r="D26" s="324"/>
      <c r="E26" s="324"/>
      <c r="F26" s="324"/>
      <c r="G26" s="325"/>
    </row>
    <row r="27" spans="1:7" customFormat="1" ht="24.95" customHeight="1">
      <c r="A27" s="47"/>
      <c r="B27" s="48"/>
      <c r="C27" s="48"/>
      <c r="D27" s="24"/>
      <c r="E27" s="24"/>
      <c r="F27" s="24"/>
      <c r="G27" s="25"/>
    </row>
    <row r="28" spans="1:7" customFormat="1" ht="24.95" customHeight="1">
      <c r="A28" s="47"/>
      <c r="B28" s="48"/>
      <c r="C28" s="48"/>
      <c r="D28" s="24"/>
      <c r="E28" s="24"/>
      <c r="F28" s="24"/>
      <c r="G28" s="25"/>
    </row>
    <row r="29" spans="1:7" customFormat="1" ht="24.95" customHeight="1">
      <c r="A29" s="47"/>
      <c r="B29" s="48"/>
      <c r="C29" s="48"/>
      <c r="D29" s="24"/>
      <c r="E29" s="24"/>
      <c r="F29" s="24"/>
      <c r="G29" s="25"/>
    </row>
    <row r="30" spans="1:7" customFormat="1" ht="24.95" customHeight="1">
      <c r="A30" s="26"/>
      <c r="B30" s="24"/>
      <c r="C30" s="24"/>
      <c r="D30" s="24"/>
      <c r="E30" s="24"/>
      <c r="F30" s="24"/>
      <c r="G30" s="25"/>
    </row>
    <row r="31" spans="1:7" customFormat="1" ht="24.95" customHeight="1">
      <c r="A31" s="60"/>
      <c r="B31" s="61"/>
      <c r="C31" s="61"/>
      <c r="D31" s="61"/>
      <c r="E31" s="61"/>
      <c r="F31" s="61"/>
      <c r="G31" s="62"/>
    </row>
    <row r="32" spans="1:7" customFormat="1" ht="24.95" customHeight="1">
      <c r="A32" s="59"/>
      <c r="B32" s="59"/>
      <c r="C32" s="59"/>
      <c r="D32" s="59"/>
      <c r="E32" s="59"/>
      <c r="F32" s="59"/>
      <c r="G32" s="59"/>
    </row>
    <row r="33" spans="1:7" customFormat="1" ht="24.95" customHeight="1">
      <c r="A33" s="59"/>
      <c r="B33" s="59"/>
      <c r="C33" s="59"/>
      <c r="D33" s="59"/>
      <c r="E33" s="59"/>
      <c r="F33" s="59"/>
      <c r="G33" s="59"/>
    </row>
    <row r="34" spans="1:7" customFormat="1" ht="24.95" customHeight="1">
      <c r="A34" s="6"/>
      <c r="B34" s="6"/>
      <c r="C34" s="6"/>
      <c r="D34" s="6"/>
      <c r="E34" s="5"/>
      <c r="F34" s="5"/>
      <c r="G34" s="5"/>
    </row>
    <row r="35" spans="1:7" customFormat="1" ht="24.95" customHeight="1">
      <c r="A35" s="6"/>
      <c r="B35" s="6"/>
      <c r="C35" s="6"/>
      <c r="D35" s="6"/>
      <c r="E35" s="5"/>
      <c r="F35" s="5"/>
      <c r="G35" s="5"/>
    </row>
    <row r="36" spans="1:7" customFormat="1" ht="24.95" customHeight="1">
      <c r="A36" s="1"/>
      <c r="B36" s="1"/>
      <c r="C36" s="1"/>
      <c r="D36" s="1"/>
      <c r="E36" s="1"/>
      <c r="F36" s="1"/>
      <c r="G36" s="1"/>
    </row>
    <row r="37" spans="1:7" customFormat="1" ht="24.95" customHeight="1">
      <c r="A37" s="1"/>
      <c r="B37" s="1"/>
      <c r="C37" s="1"/>
      <c r="D37" s="1"/>
      <c r="E37" s="1"/>
      <c r="F37" s="1"/>
      <c r="G37" s="1"/>
    </row>
    <row r="38" spans="1:7" customFormat="1" ht="24.95" customHeight="1">
      <c r="A38" s="1"/>
      <c r="B38" s="1"/>
      <c r="C38" s="1"/>
      <c r="D38" s="1"/>
      <c r="E38" s="1"/>
      <c r="F38" s="1"/>
      <c r="G38" s="1"/>
    </row>
    <row r="39" spans="1:7" customFormat="1" ht="24.95" customHeight="1">
      <c r="A39" s="1"/>
      <c r="B39" s="1"/>
      <c r="C39" s="1"/>
      <c r="D39" s="1"/>
      <c r="E39" s="1"/>
      <c r="F39" s="1"/>
      <c r="G39" s="1"/>
    </row>
  </sheetData>
  <mergeCells count="10">
    <mergeCell ref="A25:G26"/>
    <mergeCell ref="A23:G24"/>
    <mergeCell ref="A15:G15"/>
    <mergeCell ref="A21:G22"/>
    <mergeCell ref="A7:G7"/>
    <mergeCell ref="A8:G8"/>
    <mergeCell ref="B11:G11"/>
    <mergeCell ref="B12:G12"/>
    <mergeCell ref="A17:G18"/>
    <mergeCell ref="A19:G20"/>
  </mergeCells>
  <phoneticPr fontId="0" type="noConversion"/>
  <pageMargins left="0.78740157480314965" right="0.78740157480314965" top="0.98425196850393704" bottom="0.98425196850393704" header="0.51181102362204722" footer="0.51181102362204722"/>
  <pageSetup paperSize="9" scale="74" orientation="portrait" horizontalDpi="4294967295" verticalDpi="4294967295" r:id="rId1"/>
  <headerFooter alignWithMargins="0">
    <oddHeader xml:space="preserve">&amp;LWirtschaftsplan für Sonstige Sondervermögen
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L43"/>
  <sheetViews>
    <sheetView topLeftCell="A4" zoomScale="80" zoomScaleNormal="80" workbookViewId="0">
      <selection activeCell="A5" sqref="A5:B5"/>
    </sheetView>
  </sheetViews>
  <sheetFormatPr baseColWidth="10" defaultColWidth="6.28515625" defaultRowHeight="12.75"/>
  <cols>
    <col min="1" max="1" width="6.28515625" style="12" bestFit="1" customWidth="1"/>
    <col min="2" max="2" width="45.28515625" style="12" customWidth="1"/>
    <col min="3" max="10" width="12.7109375" style="12" customWidth="1"/>
    <col min="11" max="11" width="9.5703125" style="9" customWidth="1"/>
    <col min="12" max="12" width="3" style="120" customWidth="1"/>
    <col min="13" max="16384" width="6.28515625" style="12"/>
  </cols>
  <sheetData>
    <row r="1" spans="1:12" customFormat="1" ht="18" hidden="1">
      <c r="B1" s="13"/>
      <c r="C1" s="139"/>
      <c r="D1" s="114"/>
      <c r="E1" s="140"/>
      <c r="F1" s="114"/>
    </row>
    <row r="2" spans="1:12" customFormat="1" ht="18" hidden="1">
      <c r="B2" s="13"/>
      <c r="C2" s="139"/>
      <c r="D2" s="114"/>
      <c r="E2" s="140"/>
      <c r="F2" s="114"/>
    </row>
    <row r="3" spans="1:12" customFormat="1" ht="15.75" hidden="1" customHeight="1">
      <c r="B3" s="13"/>
      <c r="I3" s="4"/>
      <c r="J3" s="4"/>
    </row>
    <row r="4" spans="1:12" customFormat="1" ht="23.25" customHeight="1">
      <c r="A4" s="351" t="s">
        <v>12</v>
      </c>
      <c r="B4" s="352"/>
      <c r="C4" s="352"/>
      <c r="D4" s="352"/>
      <c r="E4" s="352"/>
      <c r="F4" s="352"/>
      <c r="G4" s="352"/>
      <c r="H4" s="352"/>
      <c r="I4" s="352"/>
      <c r="J4" s="353"/>
    </row>
    <row r="5" spans="1:12" ht="30" customHeight="1">
      <c r="A5" s="414" t="s">
        <v>64</v>
      </c>
      <c r="B5" s="415"/>
      <c r="C5" s="416" t="s">
        <v>184</v>
      </c>
      <c r="D5" s="416"/>
      <c r="E5" s="416"/>
      <c r="F5" s="416"/>
      <c r="G5" s="416"/>
      <c r="H5" s="416"/>
      <c r="I5" s="416"/>
      <c r="J5" s="408"/>
      <c r="K5" s="116"/>
      <c r="L5" s="34"/>
    </row>
    <row r="6" spans="1:12" ht="15.75" customHeight="1">
      <c r="A6" s="354" t="s">
        <v>14</v>
      </c>
      <c r="B6" s="355"/>
      <c r="C6" s="32"/>
      <c r="D6" s="32"/>
      <c r="E6" s="32"/>
      <c r="F6" s="32"/>
      <c r="G6" s="356" t="s">
        <v>145</v>
      </c>
      <c r="H6" s="357"/>
      <c r="I6" s="357"/>
      <c r="J6" s="358"/>
      <c r="K6" s="35"/>
      <c r="L6" s="35"/>
    </row>
    <row r="7" spans="1:12" ht="15.75" customHeight="1">
      <c r="A7" s="347"/>
      <c r="B7" s="348"/>
      <c r="C7" s="131"/>
      <c r="D7" s="131"/>
      <c r="E7" s="131"/>
      <c r="F7" s="32"/>
      <c r="G7" s="349" t="s">
        <v>50</v>
      </c>
      <c r="H7" s="350"/>
      <c r="I7" s="349" t="s">
        <v>49</v>
      </c>
      <c r="J7" s="350"/>
      <c r="K7" s="35"/>
      <c r="L7" s="35"/>
    </row>
    <row r="8" spans="1:12" ht="17.25" customHeight="1">
      <c r="A8" s="341" t="s">
        <v>22</v>
      </c>
      <c r="B8" s="342"/>
      <c r="C8" s="264" t="s">
        <v>85</v>
      </c>
      <c r="D8" s="264" t="s">
        <v>85</v>
      </c>
      <c r="E8" s="264" t="s">
        <v>21</v>
      </c>
      <c r="F8" s="264" t="s">
        <v>84</v>
      </c>
      <c r="G8" s="265" t="s">
        <v>6</v>
      </c>
      <c r="H8" s="266" t="s">
        <v>7</v>
      </c>
      <c r="I8" s="265" t="s">
        <v>8</v>
      </c>
      <c r="J8" s="265" t="s">
        <v>47</v>
      </c>
      <c r="K8" s="117"/>
      <c r="L8" s="118"/>
    </row>
    <row r="9" spans="1:12" ht="17.25" customHeight="1">
      <c r="A9" s="343"/>
      <c r="B9" s="344"/>
      <c r="C9" s="259">
        <v>2015</v>
      </c>
      <c r="D9" s="259">
        <v>2016</v>
      </c>
      <c r="E9" s="259">
        <v>2017</v>
      </c>
      <c r="F9" s="259">
        <v>2017</v>
      </c>
      <c r="G9" s="260">
        <v>2018</v>
      </c>
      <c r="H9" s="260">
        <v>2019</v>
      </c>
      <c r="I9" s="261">
        <v>2020</v>
      </c>
      <c r="J9" s="262">
        <v>2021</v>
      </c>
      <c r="K9" s="117"/>
      <c r="L9" s="118"/>
    </row>
    <row r="10" spans="1:12" ht="22.5" customHeight="1">
      <c r="A10" s="345"/>
      <c r="B10" s="346"/>
      <c r="C10" s="267" t="s">
        <v>3</v>
      </c>
      <c r="D10" s="267" t="s">
        <v>3</v>
      </c>
      <c r="E10" s="268" t="s">
        <v>3</v>
      </c>
      <c r="F10" s="267" t="s">
        <v>3</v>
      </c>
      <c r="G10" s="267" t="s">
        <v>3</v>
      </c>
      <c r="H10" s="267" t="s">
        <v>3</v>
      </c>
      <c r="I10" s="267" t="s">
        <v>3</v>
      </c>
      <c r="J10" s="267" t="s">
        <v>3</v>
      </c>
      <c r="K10" s="119"/>
      <c r="L10" s="118"/>
    </row>
    <row r="11" spans="1:12" ht="18" customHeight="1">
      <c r="A11" s="315" t="s">
        <v>25</v>
      </c>
      <c r="B11" s="337" t="s">
        <v>139</v>
      </c>
      <c r="C11" s="337"/>
      <c r="D11" s="412"/>
      <c r="E11" s="412"/>
      <c r="F11" s="412"/>
      <c r="G11" s="412"/>
      <c r="H11" s="412"/>
      <c r="I11" s="412"/>
      <c r="J11" s="413"/>
      <c r="K11" s="11"/>
      <c r="L11" s="11"/>
    </row>
    <row r="12" spans="1:12" ht="19.350000000000001" customHeight="1">
      <c r="A12" s="124">
        <v>1</v>
      </c>
      <c r="B12" s="28" t="s">
        <v>9</v>
      </c>
      <c r="C12" s="28">
        <v>1327</v>
      </c>
      <c r="D12" s="28">
        <v>1362</v>
      </c>
      <c r="E12" s="28">
        <v>1366</v>
      </c>
      <c r="F12" s="28">
        <v>1427</v>
      </c>
      <c r="G12" s="164">
        <v>1368</v>
      </c>
      <c r="H12" s="164">
        <v>1355</v>
      </c>
      <c r="I12" s="164">
        <v>1384</v>
      </c>
      <c r="J12" s="164">
        <v>1409</v>
      </c>
      <c r="K12" s="10"/>
      <c r="L12" s="36"/>
    </row>
    <row r="13" spans="1:12" ht="19.350000000000001" customHeight="1">
      <c r="A13" s="125"/>
      <c r="B13" s="173" t="s">
        <v>88</v>
      </c>
      <c r="C13" s="29">
        <v>0</v>
      </c>
      <c r="D13" s="29">
        <v>0</v>
      </c>
      <c r="E13" s="29">
        <v>0</v>
      </c>
      <c r="F13" s="29">
        <v>0</v>
      </c>
      <c r="G13" s="165">
        <v>0</v>
      </c>
      <c r="H13" s="158">
        <v>0</v>
      </c>
      <c r="I13" s="158">
        <v>0</v>
      </c>
      <c r="J13" s="158">
        <v>0</v>
      </c>
      <c r="K13" s="10"/>
      <c r="L13" s="36"/>
    </row>
    <row r="14" spans="1:12" ht="19.350000000000001" customHeight="1">
      <c r="A14" s="125"/>
      <c r="B14" s="173" t="s">
        <v>89</v>
      </c>
      <c r="C14" s="29">
        <v>393</v>
      </c>
      <c r="D14" s="29">
        <v>399</v>
      </c>
      <c r="E14" s="29">
        <v>366</v>
      </c>
      <c r="F14" s="29">
        <v>363</v>
      </c>
      <c r="G14" s="165">
        <v>360</v>
      </c>
      <c r="H14" s="158">
        <v>343</v>
      </c>
      <c r="I14" s="158">
        <v>343</v>
      </c>
      <c r="J14" s="158">
        <v>343</v>
      </c>
      <c r="K14" s="10"/>
      <c r="L14" s="36"/>
    </row>
    <row r="15" spans="1:12" ht="19.350000000000001" customHeight="1">
      <c r="A15" s="125"/>
      <c r="B15" s="173" t="s">
        <v>90</v>
      </c>
      <c r="C15" s="29">
        <v>671</v>
      </c>
      <c r="D15" s="29">
        <v>714</v>
      </c>
      <c r="E15" s="29">
        <v>740</v>
      </c>
      <c r="F15" s="29">
        <v>734</v>
      </c>
      <c r="G15" s="165">
        <v>740</v>
      </c>
      <c r="H15" s="158">
        <v>740</v>
      </c>
      <c r="I15" s="158">
        <v>765</v>
      </c>
      <c r="J15" s="158">
        <v>786</v>
      </c>
      <c r="K15" s="10"/>
      <c r="L15" s="36"/>
    </row>
    <row r="16" spans="1:12" ht="19.350000000000001" customHeight="1">
      <c r="A16" s="125"/>
      <c r="B16" s="173" t="s">
        <v>91</v>
      </c>
      <c r="C16" s="29">
        <v>263</v>
      </c>
      <c r="D16" s="29">
        <v>249</v>
      </c>
      <c r="E16" s="29">
        <v>260</v>
      </c>
      <c r="F16" s="29">
        <v>330</v>
      </c>
      <c r="G16" s="165">
        <v>268</v>
      </c>
      <c r="H16" s="158">
        <v>272</v>
      </c>
      <c r="I16" s="158">
        <v>276</v>
      </c>
      <c r="J16" s="158">
        <v>280</v>
      </c>
      <c r="K16" s="10"/>
      <c r="L16" s="36"/>
    </row>
    <row r="17" spans="1:12" ht="19.350000000000001" customHeight="1">
      <c r="A17" s="125">
        <v>2</v>
      </c>
      <c r="B17" s="29" t="s">
        <v>15</v>
      </c>
      <c r="C17" s="29">
        <v>0</v>
      </c>
      <c r="D17" s="29">
        <v>0</v>
      </c>
      <c r="E17" s="29">
        <v>0</v>
      </c>
      <c r="F17" s="29">
        <v>0</v>
      </c>
      <c r="G17" s="165">
        <v>0</v>
      </c>
      <c r="H17" s="158">
        <v>0</v>
      </c>
      <c r="I17" s="158">
        <v>0</v>
      </c>
      <c r="J17" s="158">
        <v>0</v>
      </c>
      <c r="K17" s="10"/>
      <c r="L17" s="36"/>
    </row>
    <row r="18" spans="1:12" ht="19.350000000000001" customHeight="1">
      <c r="A18" s="125">
        <v>3</v>
      </c>
      <c r="B18" s="121" t="s">
        <v>82</v>
      </c>
      <c r="C18" s="29">
        <v>31</v>
      </c>
      <c r="D18" s="29">
        <v>90</v>
      </c>
      <c r="E18" s="29">
        <v>135</v>
      </c>
      <c r="F18" s="29">
        <v>6</v>
      </c>
      <c r="G18" s="165">
        <v>135</v>
      </c>
      <c r="H18" s="158">
        <v>135</v>
      </c>
      <c r="I18" s="158">
        <v>135</v>
      </c>
      <c r="J18" s="158">
        <v>135</v>
      </c>
      <c r="K18" s="10"/>
      <c r="L18" s="36"/>
    </row>
    <row r="19" spans="1:12" s="33" customFormat="1" ht="19.350000000000001" customHeight="1">
      <c r="A19" s="125">
        <v>4</v>
      </c>
      <c r="B19" s="46" t="s">
        <v>40</v>
      </c>
      <c r="C19" s="46">
        <f>SUM(C12+C17+C18)</f>
        <v>1358</v>
      </c>
      <c r="D19" s="46">
        <f t="shared" ref="D19:J19" si="0">SUM(D12+D17+D18)</f>
        <v>1452</v>
      </c>
      <c r="E19" s="46">
        <f t="shared" si="0"/>
        <v>1501</v>
      </c>
      <c r="F19" s="46">
        <f t="shared" si="0"/>
        <v>1433</v>
      </c>
      <c r="G19" s="46">
        <f t="shared" si="0"/>
        <v>1503</v>
      </c>
      <c r="H19" s="46">
        <f t="shared" si="0"/>
        <v>1490</v>
      </c>
      <c r="I19" s="46">
        <f t="shared" si="0"/>
        <v>1519</v>
      </c>
      <c r="J19" s="166">
        <f t="shared" si="0"/>
        <v>1544</v>
      </c>
      <c r="K19" s="37"/>
      <c r="L19" s="37"/>
    </row>
    <row r="20" spans="1:12" ht="19.350000000000001" customHeight="1">
      <c r="A20" s="125">
        <v>5</v>
      </c>
      <c r="B20" s="29" t="s">
        <v>158</v>
      </c>
      <c r="C20" s="29">
        <v>263</v>
      </c>
      <c r="D20" s="29">
        <v>234</v>
      </c>
      <c r="E20" s="29">
        <v>256</v>
      </c>
      <c r="F20" s="29">
        <v>290</v>
      </c>
      <c r="G20" s="165">
        <v>269</v>
      </c>
      <c r="H20" s="158">
        <v>283</v>
      </c>
      <c r="I20" s="158">
        <v>297</v>
      </c>
      <c r="J20" s="158">
        <v>312</v>
      </c>
      <c r="K20" s="10"/>
      <c r="L20" s="36"/>
    </row>
    <row r="21" spans="1:12" ht="19.350000000000001" customHeight="1">
      <c r="A21" s="125">
        <v>6</v>
      </c>
      <c r="B21" s="29" t="s">
        <v>11</v>
      </c>
      <c r="C21" s="29">
        <v>831</v>
      </c>
      <c r="D21" s="29">
        <v>884</v>
      </c>
      <c r="E21" s="29">
        <v>1312</v>
      </c>
      <c r="F21" s="29">
        <v>1300</v>
      </c>
      <c r="G21" s="165">
        <v>1345</v>
      </c>
      <c r="H21" s="158">
        <v>1365</v>
      </c>
      <c r="I21" s="158">
        <v>1398</v>
      </c>
      <c r="J21" s="158">
        <v>1433</v>
      </c>
      <c r="K21" s="10"/>
      <c r="L21" s="36"/>
    </row>
    <row r="22" spans="1:12" ht="19.350000000000001" customHeight="1">
      <c r="A22" s="125" t="s">
        <v>73</v>
      </c>
      <c r="B22" s="123" t="s">
        <v>71</v>
      </c>
      <c r="C22" s="29">
        <v>551</v>
      </c>
      <c r="D22" s="29">
        <v>584</v>
      </c>
      <c r="E22" s="29">
        <v>600</v>
      </c>
      <c r="F22" s="29">
        <v>600</v>
      </c>
      <c r="G22" s="165">
        <v>633</v>
      </c>
      <c r="H22" s="158">
        <v>654</v>
      </c>
      <c r="I22" s="158">
        <v>686</v>
      </c>
      <c r="J22" s="158">
        <v>721</v>
      </c>
      <c r="K22" s="10"/>
      <c r="L22" s="36"/>
    </row>
    <row r="23" spans="1:12" ht="19.350000000000001" customHeight="1">
      <c r="A23" s="125">
        <v>7</v>
      </c>
      <c r="B23" s="29" t="s">
        <v>41</v>
      </c>
      <c r="C23" s="29">
        <v>811</v>
      </c>
      <c r="D23" s="29">
        <v>1060</v>
      </c>
      <c r="E23" s="29">
        <v>980</v>
      </c>
      <c r="F23" s="29">
        <v>1070</v>
      </c>
      <c r="G23" s="165">
        <v>1590</v>
      </c>
      <c r="H23" s="158">
        <v>1590</v>
      </c>
      <c r="I23" s="158">
        <v>1590</v>
      </c>
      <c r="J23" s="158">
        <v>1590</v>
      </c>
      <c r="K23" s="10"/>
      <c r="L23" s="36"/>
    </row>
    <row r="24" spans="1:12" ht="19.350000000000001" customHeight="1">
      <c r="A24" s="125">
        <v>8</v>
      </c>
      <c r="B24" s="29" t="s">
        <v>17</v>
      </c>
      <c r="C24" s="29">
        <v>295</v>
      </c>
      <c r="D24" s="29">
        <v>304</v>
      </c>
      <c r="E24" s="29">
        <v>334</v>
      </c>
      <c r="F24" s="29">
        <v>480</v>
      </c>
      <c r="G24" s="165">
        <v>350</v>
      </c>
      <c r="H24" s="158">
        <v>358</v>
      </c>
      <c r="I24" s="158">
        <v>369</v>
      </c>
      <c r="J24" s="158">
        <v>379</v>
      </c>
      <c r="K24" s="10"/>
      <c r="L24" s="36"/>
    </row>
    <row r="25" spans="1:12" ht="19.350000000000001" customHeight="1">
      <c r="A25" s="201" t="s">
        <v>114</v>
      </c>
      <c r="B25" s="123" t="s">
        <v>71</v>
      </c>
      <c r="C25" s="202">
        <v>105</v>
      </c>
      <c r="D25" s="202">
        <v>111</v>
      </c>
      <c r="E25" s="202">
        <v>114</v>
      </c>
      <c r="F25" s="202">
        <v>114</v>
      </c>
      <c r="G25" s="203">
        <v>121</v>
      </c>
      <c r="H25" s="204">
        <v>125</v>
      </c>
      <c r="I25" s="204">
        <v>131</v>
      </c>
      <c r="J25" s="204">
        <v>137</v>
      </c>
      <c r="K25" s="10"/>
      <c r="L25" s="36"/>
    </row>
    <row r="26" spans="1:12" s="33" customFormat="1" ht="19.350000000000001" customHeight="1">
      <c r="A26" s="125">
        <v>9</v>
      </c>
      <c r="B26" s="46" t="s">
        <v>18</v>
      </c>
      <c r="C26" s="46">
        <f>SUM(C20:C24)-C22</f>
        <v>2200</v>
      </c>
      <c r="D26" s="46">
        <f>SUM(D20:D24)-D22</f>
        <v>2482</v>
      </c>
      <c r="E26" s="46">
        <f>SUM(E20:E24)-E22</f>
        <v>2882</v>
      </c>
      <c r="F26" s="46">
        <f t="shared" ref="F26:J26" si="1">SUM(F20:F24)-F22</f>
        <v>3140</v>
      </c>
      <c r="G26" s="166">
        <f t="shared" si="1"/>
        <v>3554</v>
      </c>
      <c r="H26" s="159">
        <f t="shared" si="1"/>
        <v>3596</v>
      </c>
      <c r="I26" s="159">
        <f t="shared" si="1"/>
        <v>3654</v>
      </c>
      <c r="J26" s="159">
        <f t="shared" si="1"/>
        <v>3714</v>
      </c>
      <c r="K26" s="37"/>
      <c r="L26" s="37"/>
    </row>
    <row r="27" spans="1:12" s="33" customFormat="1" ht="19.350000000000001" customHeight="1">
      <c r="A27" s="125">
        <v>10</v>
      </c>
      <c r="B27" s="49" t="s">
        <v>0</v>
      </c>
      <c r="C27" s="49">
        <f>C19-C26</f>
        <v>-842</v>
      </c>
      <c r="D27" s="49">
        <f>D19-D26</f>
        <v>-1030</v>
      </c>
      <c r="E27" s="49">
        <f>E19-E26</f>
        <v>-1381</v>
      </c>
      <c r="F27" s="49">
        <f>F19-F26</f>
        <v>-1707</v>
      </c>
      <c r="G27" s="167">
        <f>G19-G26</f>
        <v>-2051</v>
      </c>
      <c r="H27" s="167">
        <f t="shared" ref="H27:J27" si="2">H19-H26</f>
        <v>-2106</v>
      </c>
      <c r="I27" s="167">
        <f t="shared" si="2"/>
        <v>-2135</v>
      </c>
      <c r="J27" s="167">
        <f t="shared" si="2"/>
        <v>-2170</v>
      </c>
      <c r="K27" s="37"/>
      <c r="L27" s="37"/>
    </row>
    <row r="28" spans="1:12" ht="19.350000000000001" customHeight="1">
      <c r="A28" s="125">
        <v>11</v>
      </c>
      <c r="B28" s="29" t="s">
        <v>4</v>
      </c>
      <c r="C28" s="29">
        <v>0</v>
      </c>
      <c r="D28" s="29">
        <v>0</v>
      </c>
      <c r="E28" s="29">
        <v>0</v>
      </c>
      <c r="F28" s="29">
        <v>0</v>
      </c>
      <c r="G28" s="165">
        <v>0</v>
      </c>
      <c r="H28" s="158">
        <v>0</v>
      </c>
      <c r="I28" s="158">
        <v>0</v>
      </c>
      <c r="J28" s="158">
        <v>0</v>
      </c>
      <c r="K28" s="10"/>
      <c r="L28" s="36"/>
    </row>
    <row r="29" spans="1:12" ht="19.350000000000001" customHeight="1">
      <c r="A29" s="125">
        <v>12</v>
      </c>
      <c r="B29" s="29" t="s">
        <v>2</v>
      </c>
      <c r="C29" s="29">
        <v>0</v>
      </c>
      <c r="D29" s="29">
        <v>0</v>
      </c>
      <c r="E29" s="29">
        <v>0</v>
      </c>
      <c r="F29" s="29">
        <v>0</v>
      </c>
      <c r="G29" s="165">
        <v>0</v>
      </c>
      <c r="H29" s="158">
        <v>0</v>
      </c>
      <c r="I29" s="158">
        <v>0</v>
      </c>
      <c r="J29" s="158">
        <v>0</v>
      </c>
      <c r="K29" s="10"/>
      <c r="L29" s="36"/>
    </row>
    <row r="30" spans="1:12" ht="19.350000000000001" customHeight="1">
      <c r="A30" s="125">
        <v>13</v>
      </c>
      <c r="B30" s="29" t="s">
        <v>1</v>
      </c>
      <c r="C30" s="29">
        <v>0</v>
      </c>
      <c r="D30" s="29">
        <v>0</v>
      </c>
      <c r="E30" s="29">
        <v>0</v>
      </c>
      <c r="F30" s="29">
        <v>0</v>
      </c>
      <c r="G30" s="165">
        <v>0</v>
      </c>
      <c r="H30" s="158">
        <v>0</v>
      </c>
      <c r="I30" s="158">
        <v>0</v>
      </c>
      <c r="J30" s="158">
        <v>0</v>
      </c>
      <c r="K30" s="10"/>
      <c r="L30" s="36"/>
    </row>
    <row r="31" spans="1:12" s="33" customFormat="1" ht="19.350000000000001" customHeight="1">
      <c r="A31" s="125">
        <v>14</v>
      </c>
      <c r="B31" s="30" t="s">
        <v>5</v>
      </c>
      <c r="C31" s="30">
        <f t="shared" ref="C31" si="3">SUM(C28:C30)</f>
        <v>0</v>
      </c>
      <c r="D31" s="30">
        <f t="shared" ref="D31:J31" si="4">SUM(D28:D30)</f>
        <v>0</v>
      </c>
      <c r="E31" s="30">
        <f t="shared" si="4"/>
        <v>0</v>
      </c>
      <c r="F31" s="30">
        <f t="shared" si="4"/>
        <v>0</v>
      </c>
      <c r="G31" s="168">
        <f t="shared" si="4"/>
        <v>0</v>
      </c>
      <c r="H31" s="161">
        <f t="shared" si="4"/>
        <v>0</v>
      </c>
      <c r="I31" s="161">
        <f>SUM(I28:I30)</f>
        <v>0</v>
      </c>
      <c r="J31" s="161">
        <f t="shared" si="4"/>
        <v>0</v>
      </c>
      <c r="K31" s="37"/>
      <c r="L31" s="37"/>
    </row>
    <row r="32" spans="1:12" s="33" customFormat="1" ht="19.350000000000001" customHeight="1">
      <c r="A32" s="125">
        <v>15</v>
      </c>
      <c r="B32" s="49" t="s">
        <v>19</v>
      </c>
      <c r="C32" s="49">
        <f t="shared" ref="C32" si="5">C27+C31</f>
        <v>-842</v>
      </c>
      <c r="D32" s="49">
        <f t="shared" ref="D32:J32" si="6">D27+D31</f>
        <v>-1030</v>
      </c>
      <c r="E32" s="49">
        <f t="shared" si="6"/>
        <v>-1381</v>
      </c>
      <c r="F32" s="49">
        <f t="shared" si="6"/>
        <v>-1707</v>
      </c>
      <c r="G32" s="167">
        <f t="shared" si="6"/>
        <v>-2051</v>
      </c>
      <c r="H32" s="160">
        <f t="shared" si="6"/>
        <v>-2106</v>
      </c>
      <c r="I32" s="160">
        <f t="shared" si="6"/>
        <v>-2135</v>
      </c>
      <c r="J32" s="160">
        <f t="shared" si="6"/>
        <v>-2170</v>
      </c>
      <c r="K32" s="37"/>
      <c r="L32" s="37"/>
    </row>
    <row r="33" spans="1:12" s="33" customFormat="1" ht="19.350000000000001" customHeight="1">
      <c r="A33" s="125">
        <v>16</v>
      </c>
      <c r="B33" s="156" t="s">
        <v>67</v>
      </c>
      <c r="C33" s="157">
        <v>0</v>
      </c>
      <c r="D33" s="157">
        <v>0</v>
      </c>
      <c r="E33" s="157">
        <v>0</v>
      </c>
      <c r="F33" s="157">
        <v>0</v>
      </c>
      <c r="G33" s="169">
        <v>0</v>
      </c>
      <c r="H33" s="162">
        <v>0</v>
      </c>
      <c r="I33" s="162">
        <v>0</v>
      </c>
      <c r="J33" s="162">
        <v>0</v>
      </c>
      <c r="K33" s="37"/>
      <c r="L33" s="37"/>
    </row>
    <row r="34" spans="1:12" s="33" customFormat="1" ht="19.350000000000001" customHeight="1">
      <c r="A34" s="125">
        <v>17</v>
      </c>
      <c r="B34" s="156" t="s">
        <v>68</v>
      </c>
      <c r="C34" s="157">
        <v>0</v>
      </c>
      <c r="D34" s="157">
        <v>0</v>
      </c>
      <c r="E34" s="157">
        <v>0</v>
      </c>
      <c r="F34" s="157">
        <v>0</v>
      </c>
      <c r="G34" s="169">
        <v>0</v>
      </c>
      <c r="H34" s="162">
        <v>0</v>
      </c>
      <c r="I34" s="162">
        <v>0</v>
      </c>
      <c r="J34" s="162">
        <v>0</v>
      </c>
      <c r="K34" s="37"/>
      <c r="L34" s="37"/>
    </row>
    <row r="35" spans="1:12" ht="19.350000000000001" customHeight="1">
      <c r="A35" s="125">
        <v>18</v>
      </c>
      <c r="B35" s="46" t="s">
        <v>42</v>
      </c>
      <c r="C35" s="46">
        <f>C33+C34</f>
        <v>0</v>
      </c>
      <c r="D35" s="46">
        <f>D33+D34</f>
        <v>0</v>
      </c>
      <c r="E35" s="46">
        <f>E33+E34</f>
        <v>0</v>
      </c>
      <c r="F35" s="46">
        <f t="shared" ref="F35:J35" si="7">F33+F34</f>
        <v>0</v>
      </c>
      <c r="G35" s="166">
        <f t="shared" si="7"/>
        <v>0</v>
      </c>
      <c r="H35" s="159">
        <f t="shared" si="7"/>
        <v>0</v>
      </c>
      <c r="I35" s="159">
        <f t="shared" si="7"/>
        <v>0</v>
      </c>
      <c r="J35" s="159">
        <f t="shared" si="7"/>
        <v>0</v>
      </c>
      <c r="K35" s="38"/>
      <c r="L35" s="39"/>
    </row>
    <row r="36" spans="1:12" ht="19.350000000000001" customHeight="1">
      <c r="A36" s="125">
        <v>19</v>
      </c>
      <c r="B36" s="156" t="s">
        <v>69</v>
      </c>
      <c r="C36" s="29">
        <v>0</v>
      </c>
      <c r="D36" s="29">
        <v>0</v>
      </c>
      <c r="E36" s="29">
        <v>0</v>
      </c>
      <c r="F36" s="29">
        <v>0</v>
      </c>
      <c r="G36" s="165">
        <v>0</v>
      </c>
      <c r="H36" s="158">
        <v>0</v>
      </c>
      <c r="I36" s="158">
        <v>0</v>
      </c>
      <c r="J36" s="158">
        <v>0</v>
      </c>
      <c r="K36" s="38"/>
      <c r="L36" s="39"/>
    </row>
    <row r="37" spans="1:12" ht="19.350000000000001" customHeight="1">
      <c r="A37" s="125">
        <v>20</v>
      </c>
      <c r="B37" s="156" t="s">
        <v>70</v>
      </c>
      <c r="C37" s="29">
        <v>53</v>
      </c>
      <c r="D37" s="29">
        <v>66</v>
      </c>
      <c r="E37" s="29">
        <v>65</v>
      </c>
      <c r="F37" s="29">
        <v>67</v>
      </c>
      <c r="G37" s="165">
        <v>65</v>
      </c>
      <c r="H37" s="158">
        <v>65</v>
      </c>
      <c r="I37" s="158">
        <v>67</v>
      </c>
      <c r="J37" s="158">
        <v>67</v>
      </c>
      <c r="K37" s="38"/>
      <c r="L37" s="39"/>
    </row>
    <row r="38" spans="1:12" s="33" customFormat="1" ht="19.350000000000001" customHeight="1">
      <c r="A38" s="126">
        <v>21</v>
      </c>
      <c r="B38" s="31" t="s">
        <v>20</v>
      </c>
      <c r="C38" s="31">
        <f>C32+C35-C36-C37</f>
        <v>-895</v>
      </c>
      <c r="D38" s="31">
        <f>D32+D35-D36-D37</f>
        <v>-1096</v>
      </c>
      <c r="E38" s="31">
        <f>E32+E35-E36-E37</f>
        <v>-1446</v>
      </c>
      <c r="F38" s="31">
        <f t="shared" ref="F38" si="8">F32+F35-F36-F37</f>
        <v>-1774</v>
      </c>
      <c r="G38" s="170">
        <f>G32+G35-G36-G37</f>
        <v>-2116</v>
      </c>
      <c r="H38" s="163">
        <f>H32+H35-H36-H37</f>
        <v>-2171</v>
      </c>
      <c r="I38" s="163">
        <f>I32+I35-I36-I37</f>
        <v>-2202</v>
      </c>
      <c r="J38" s="163">
        <f>J32+J35-J36-J37</f>
        <v>-2237</v>
      </c>
      <c r="K38" s="37"/>
      <c r="L38" s="37"/>
    </row>
    <row r="43" spans="1:12">
      <c r="B43" s="58"/>
    </row>
  </sheetData>
  <mergeCells count="10">
    <mergeCell ref="A6:B6"/>
    <mergeCell ref="A8:B10"/>
    <mergeCell ref="A4:J4"/>
    <mergeCell ref="A7:B7"/>
    <mergeCell ref="B11:J11"/>
    <mergeCell ref="G6:J6"/>
    <mergeCell ref="G7:H7"/>
    <mergeCell ref="I7:J7"/>
    <mergeCell ref="A5:B5"/>
    <mergeCell ref="C5:J5"/>
  </mergeCells>
  <pageMargins left="0.86614173228346458" right="0.55118110236220474" top="0.85" bottom="0.33" header="0.51181102362204722" footer="0.23622047244094491"/>
  <pageSetup paperSize="9" scale="74" orientation="landscape" horizontalDpi="1200" verticalDpi="1200" r:id="rId1"/>
  <headerFooter alignWithMargins="0">
    <oddHeader>&amp;LWirtschaftsplan für Sonstige Sondervermögen
1. Erfolgsplan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>
    <tabColor rgb="FF00B050"/>
    <pageSetUpPr fitToPage="1"/>
  </sheetPr>
  <dimension ref="A1:J27"/>
  <sheetViews>
    <sheetView topLeftCell="A4" zoomScale="80" zoomScaleNormal="80" zoomScalePageLayoutView="90" workbookViewId="0">
      <selection activeCell="A5" sqref="A5:B5"/>
    </sheetView>
  </sheetViews>
  <sheetFormatPr baseColWidth="10" defaultRowHeight="14.25"/>
  <cols>
    <col min="1" max="1" width="6.42578125" bestFit="1" customWidth="1"/>
    <col min="2" max="2" width="50.5703125" style="1" customWidth="1"/>
    <col min="3" max="10" width="12.85546875" style="1" customWidth="1"/>
  </cols>
  <sheetData>
    <row r="1" spans="1:10" ht="15.75" hidden="1" customHeight="1">
      <c r="B1" s="13"/>
      <c r="C1" s="13"/>
      <c r="D1" s="13"/>
      <c r="E1" s="13"/>
      <c r="F1" s="17"/>
      <c r="G1" s="17"/>
      <c r="H1" s="17"/>
      <c r="I1" s="17"/>
      <c r="J1" s="17"/>
    </row>
    <row r="2" spans="1:10" ht="15.75" hidden="1" customHeight="1">
      <c r="B2" s="13"/>
      <c r="C2" s="13"/>
      <c r="D2" s="13"/>
      <c r="E2" s="13"/>
      <c r="F2" s="17"/>
      <c r="G2" s="17"/>
      <c r="H2" s="17"/>
      <c r="I2" s="17"/>
      <c r="J2" s="17"/>
    </row>
    <row r="3" spans="1:10" ht="15.75" hidden="1" customHeight="1">
      <c r="B3" s="17"/>
      <c r="C3" s="17"/>
      <c r="D3" s="17"/>
      <c r="E3" s="17"/>
      <c r="F3" s="17"/>
      <c r="G3" s="17"/>
      <c r="H3" s="17"/>
      <c r="I3" s="17"/>
      <c r="J3" s="17"/>
    </row>
    <row r="4" spans="1:10" ht="22.5" customHeight="1">
      <c r="A4" s="361" t="s">
        <v>13</v>
      </c>
      <c r="B4" s="362"/>
      <c r="C4" s="362"/>
      <c r="D4" s="362"/>
      <c r="E4" s="362"/>
      <c r="F4" s="362"/>
      <c r="G4" s="362"/>
      <c r="H4" s="362"/>
      <c r="I4" s="362"/>
      <c r="J4" s="363"/>
    </row>
    <row r="5" spans="1:10" ht="30.75" customHeight="1">
      <c r="A5" s="417" t="s">
        <v>64</v>
      </c>
      <c r="B5" s="418"/>
      <c r="C5" s="397" t="s">
        <v>185</v>
      </c>
      <c r="D5" s="397"/>
      <c r="E5" s="397"/>
      <c r="F5" s="398"/>
      <c r="G5" s="398"/>
      <c r="H5" s="398"/>
      <c r="I5" s="398"/>
      <c r="J5" s="399"/>
    </row>
    <row r="6" spans="1:10" ht="18" customHeight="1">
      <c r="A6" s="368"/>
      <c r="B6" s="369"/>
      <c r="C6" s="127"/>
      <c r="D6" s="127"/>
      <c r="E6" s="127"/>
      <c r="F6" s="127"/>
      <c r="G6" s="370" t="s">
        <v>50</v>
      </c>
      <c r="H6" s="371"/>
      <c r="I6" s="370" t="s">
        <v>49</v>
      </c>
      <c r="J6" s="371"/>
    </row>
    <row r="7" spans="1:10" ht="12.75">
      <c r="A7" s="264" t="s">
        <v>25</v>
      </c>
      <c r="B7" s="128" t="s">
        <v>23</v>
      </c>
      <c r="C7" s="141" t="s">
        <v>85</v>
      </c>
      <c r="D7" s="141" t="s">
        <v>85</v>
      </c>
      <c r="E7" s="141" t="s">
        <v>21</v>
      </c>
      <c r="F7" s="141" t="s">
        <v>84</v>
      </c>
      <c r="G7" s="115" t="s">
        <v>6</v>
      </c>
      <c r="H7" s="40" t="s">
        <v>7</v>
      </c>
      <c r="I7" s="115" t="s">
        <v>8</v>
      </c>
      <c r="J7" s="115" t="s">
        <v>47</v>
      </c>
    </row>
    <row r="8" spans="1:10" ht="12.75">
      <c r="A8" s="295"/>
      <c r="B8" s="45"/>
      <c r="C8" s="259">
        <v>2015</v>
      </c>
      <c r="D8" s="259">
        <v>2016</v>
      </c>
      <c r="E8" s="259">
        <v>2017</v>
      </c>
      <c r="F8" s="259">
        <v>2017</v>
      </c>
      <c r="G8" s="260">
        <v>2018</v>
      </c>
      <c r="H8" s="260">
        <v>2019</v>
      </c>
      <c r="I8" s="261">
        <v>2020</v>
      </c>
      <c r="J8" s="262">
        <v>2021</v>
      </c>
    </row>
    <row r="9" spans="1:10" ht="19.350000000000001" customHeight="1">
      <c r="A9" s="296"/>
      <c r="B9" s="44"/>
      <c r="C9" s="41" t="s">
        <v>3</v>
      </c>
      <c r="D9" s="41" t="s">
        <v>3</v>
      </c>
      <c r="E9" s="142" t="s">
        <v>3</v>
      </c>
      <c r="F9" s="41" t="s">
        <v>3</v>
      </c>
      <c r="G9" s="41" t="s">
        <v>3</v>
      </c>
      <c r="H9" s="41" t="s">
        <v>3</v>
      </c>
      <c r="I9" s="41" t="s">
        <v>3</v>
      </c>
      <c r="J9" s="41" t="s">
        <v>3</v>
      </c>
    </row>
    <row r="10" spans="1:10" s="8" customFormat="1" ht="19.350000000000001" customHeight="1">
      <c r="A10" s="129">
        <v>1</v>
      </c>
      <c r="B10" s="110" t="s">
        <v>59</v>
      </c>
      <c r="C10" s="253">
        <v>3481</v>
      </c>
      <c r="D10" s="253">
        <v>2972</v>
      </c>
      <c r="E10" s="253">
        <v>465</v>
      </c>
      <c r="F10" s="253">
        <v>5</v>
      </c>
      <c r="G10" s="253">
        <v>1005</v>
      </c>
      <c r="H10" s="253">
        <v>1005</v>
      </c>
      <c r="I10" s="253">
        <v>5</v>
      </c>
      <c r="J10" s="253">
        <v>5</v>
      </c>
    </row>
    <row r="11" spans="1:10" s="8" customFormat="1" ht="19.350000000000001" customHeight="1">
      <c r="A11" s="129">
        <v>2</v>
      </c>
      <c r="B11" s="122" t="s">
        <v>60</v>
      </c>
      <c r="C11" s="256">
        <v>0</v>
      </c>
      <c r="D11" s="256">
        <v>0</v>
      </c>
      <c r="E11" s="256">
        <v>0</v>
      </c>
      <c r="F11" s="253">
        <v>0</v>
      </c>
      <c r="G11" s="253">
        <v>0</v>
      </c>
      <c r="H11" s="253">
        <v>0</v>
      </c>
      <c r="I11" s="253">
        <v>0</v>
      </c>
      <c r="J11" s="253">
        <v>0</v>
      </c>
    </row>
    <row r="12" spans="1:10" s="8" customFormat="1" ht="19.350000000000001" customHeight="1">
      <c r="A12" s="129">
        <v>3</v>
      </c>
      <c r="B12" s="122" t="s">
        <v>61</v>
      </c>
      <c r="C12" s="256">
        <v>1953</v>
      </c>
      <c r="D12" s="256">
        <v>0</v>
      </c>
      <c r="E12" s="256">
        <v>972</v>
      </c>
      <c r="F12" s="253">
        <v>0</v>
      </c>
      <c r="G12" s="253">
        <v>0</v>
      </c>
      <c r="H12" s="253">
        <v>0</v>
      </c>
      <c r="I12" s="253">
        <v>43</v>
      </c>
      <c r="J12" s="253">
        <v>8</v>
      </c>
    </row>
    <row r="13" spans="1:10" s="8" customFormat="1" ht="19.350000000000001" customHeight="1">
      <c r="A13" s="129">
        <v>4</v>
      </c>
      <c r="B13" s="122" t="s">
        <v>62</v>
      </c>
      <c r="C13" s="256">
        <v>0</v>
      </c>
      <c r="D13" s="256">
        <v>0</v>
      </c>
      <c r="E13" s="256">
        <v>0</v>
      </c>
      <c r="F13" s="253">
        <v>0</v>
      </c>
      <c r="G13" s="253">
        <v>0</v>
      </c>
      <c r="H13" s="253">
        <v>0</v>
      </c>
      <c r="I13" s="253">
        <v>0</v>
      </c>
      <c r="J13" s="253">
        <v>0</v>
      </c>
    </row>
    <row r="14" spans="1:10" ht="19.350000000000001" customHeight="1">
      <c r="A14" s="129">
        <v>5</v>
      </c>
      <c r="B14" s="42" t="s">
        <v>63</v>
      </c>
      <c r="C14" s="257">
        <v>0</v>
      </c>
      <c r="D14" s="257">
        <v>0</v>
      </c>
      <c r="E14" s="257">
        <v>0</v>
      </c>
      <c r="F14" s="253">
        <v>0</v>
      </c>
      <c r="G14" s="253">
        <v>0</v>
      </c>
      <c r="H14" s="253">
        <v>0</v>
      </c>
      <c r="I14" s="253">
        <v>0</v>
      </c>
      <c r="J14" s="253">
        <v>0</v>
      </c>
    </row>
    <row r="15" spans="1:10" ht="19.350000000000001" customHeight="1">
      <c r="A15" s="129">
        <v>6</v>
      </c>
      <c r="B15" s="43" t="s">
        <v>58</v>
      </c>
      <c r="C15" s="254">
        <f>SUM(C10:C14)</f>
        <v>5434</v>
      </c>
      <c r="D15" s="254">
        <f>SUM(D10:D14)</f>
        <v>2972</v>
      </c>
      <c r="E15" s="254">
        <f>SUM(E10:E14)</f>
        <v>1437</v>
      </c>
      <c r="F15" s="254">
        <f t="shared" ref="F15:J15" si="0">SUM(F10:F14)</f>
        <v>5</v>
      </c>
      <c r="G15" s="254">
        <f>SUM(G10:G14)</f>
        <v>1005</v>
      </c>
      <c r="H15" s="254">
        <f t="shared" si="0"/>
        <v>1005</v>
      </c>
      <c r="I15" s="254">
        <f t="shared" si="0"/>
        <v>48</v>
      </c>
      <c r="J15" s="255">
        <f t="shared" si="0"/>
        <v>13</v>
      </c>
    </row>
    <row r="16" spans="1:10" s="8" customFormat="1" ht="19.350000000000001" customHeight="1">
      <c r="A16" s="129">
        <v>7</v>
      </c>
      <c r="B16" s="110" t="s">
        <v>159</v>
      </c>
      <c r="C16" s="256">
        <v>-895</v>
      </c>
      <c r="D16" s="256">
        <v>-1096</v>
      </c>
      <c r="E16" s="256">
        <v>-1446</v>
      </c>
      <c r="F16" s="253">
        <v>-1774</v>
      </c>
      <c r="G16" s="253">
        <f>EPlan_CSG!G38</f>
        <v>-2116</v>
      </c>
      <c r="H16" s="253">
        <f>EPlan_CSG!H38</f>
        <v>-2171</v>
      </c>
      <c r="I16" s="253">
        <f>EPlan_CSG!I38</f>
        <v>-2202</v>
      </c>
      <c r="J16" s="253">
        <f>EPlan_CSG!J38</f>
        <v>-2237</v>
      </c>
    </row>
    <row r="17" spans="1:10" s="8" customFormat="1" ht="19.350000000000001" customHeight="1">
      <c r="A17" s="129">
        <v>8</v>
      </c>
      <c r="B17" s="122" t="s">
        <v>41</v>
      </c>
      <c r="C17" s="256">
        <v>811</v>
      </c>
      <c r="D17" s="256">
        <v>1060</v>
      </c>
      <c r="E17" s="256">
        <v>980</v>
      </c>
      <c r="F17" s="253">
        <v>1070</v>
      </c>
      <c r="G17" s="253">
        <v>1590</v>
      </c>
      <c r="H17" s="253">
        <v>1590</v>
      </c>
      <c r="I17" s="253">
        <v>1590</v>
      </c>
      <c r="J17" s="253">
        <v>1590</v>
      </c>
    </row>
    <row r="18" spans="1:10" s="8" customFormat="1" ht="19.350000000000001" customHeight="1">
      <c r="A18" s="129">
        <v>9</v>
      </c>
      <c r="B18" s="122" t="s">
        <v>52</v>
      </c>
      <c r="C18" s="256">
        <v>58</v>
      </c>
      <c r="D18" s="256">
        <v>110</v>
      </c>
      <c r="E18" s="256">
        <v>13</v>
      </c>
      <c r="F18" s="253">
        <v>0</v>
      </c>
      <c r="G18" s="253">
        <v>0</v>
      </c>
      <c r="H18" s="253">
        <v>0</v>
      </c>
      <c r="I18" s="253">
        <v>0</v>
      </c>
      <c r="J18" s="253">
        <v>0</v>
      </c>
    </row>
    <row r="19" spans="1:10" s="8" customFormat="1" ht="19.350000000000001" customHeight="1">
      <c r="A19" s="129">
        <v>10</v>
      </c>
      <c r="B19" s="122" t="s">
        <v>160</v>
      </c>
      <c r="C19" s="256">
        <v>0</v>
      </c>
      <c r="D19" s="256">
        <v>0</v>
      </c>
      <c r="E19" s="256">
        <v>0</v>
      </c>
      <c r="F19" s="253">
        <v>0</v>
      </c>
      <c r="G19" s="253">
        <v>0</v>
      </c>
      <c r="H19" s="253">
        <v>0</v>
      </c>
      <c r="I19" s="253">
        <v>0</v>
      </c>
      <c r="J19" s="253">
        <v>0</v>
      </c>
    </row>
    <row r="20" spans="1:10" s="8" customFormat="1" ht="19.350000000000001" customHeight="1">
      <c r="A20" s="129">
        <v>11</v>
      </c>
      <c r="B20" s="42" t="s">
        <v>54</v>
      </c>
      <c r="C20" s="256">
        <v>0</v>
      </c>
      <c r="D20" s="256">
        <v>2238</v>
      </c>
      <c r="E20" s="256">
        <v>0</v>
      </c>
      <c r="F20" s="253">
        <v>49</v>
      </c>
      <c r="G20" s="253">
        <v>871</v>
      </c>
      <c r="H20" s="253">
        <v>926</v>
      </c>
      <c r="I20" s="253">
        <v>0</v>
      </c>
      <c r="J20" s="253">
        <v>0</v>
      </c>
    </row>
    <row r="21" spans="1:10" s="8" customFormat="1" ht="19.350000000000001" customHeight="1">
      <c r="A21" s="129">
        <v>12</v>
      </c>
      <c r="B21" s="42" t="s">
        <v>65</v>
      </c>
      <c r="C21" s="256">
        <v>0</v>
      </c>
      <c r="D21" s="256">
        <v>0</v>
      </c>
      <c r="E21" s="256">
        <v>0</v>
      </c>
      <c r="F21" s="253">
        <v>0</v>
      </c>
      <c r="G21" s="253">
        <v>0</v>
      </c>
      <c r="H21" s="253">
        <v>0</v>
      </c>
      <c r="I21" s="253">
        <v>0</v>
      </c>
      <c r="J21" s="253">
        <v>0</v>
      </c>
    </row>
    <row r="22" spans="1:10" s="8" customFormat="1" ht="19.350000000000001" customHeight="1">
      <c r="A22" s="129">
        <v>13</v>
      </c>
      <c r="B22" s="42" t="s">
        <v>55</v>
      </c>
      <c r="C22" s="256">
        <v>4800</v>
      </c>
      <c r="D22" s="256">
        <v>0</v>
      </c>
      <c r="E22" s="256">
        <v>1230</v>
      </c>
      <c r="F22" s="253">
        <v>0</v>
      </c>
      <c r="G22" s="253">
        <v>0</v>
      </c>
      <c r="H22" s="253">
        <v>0</v>
      </c>
      <c r="I22" s="253">
        <v>0</v>
      </c>
      <c r="J22" s="253">
        <v>0</v>
      </c>
    </row>
    <row r="23" spans="1:10" ht="19.350000000000001" customHeight="1">
      <c r="A23" s="129">
        <v>14</v>
      </c>
      <c r="B23" s="42" t="s">
        <v>56</v>
      </c>
      <c r="C23" s="256">
        <v>660</v>
      </c>
      <c r="D23" s="256">
        <v>660</v>
      </c>
      <c r="E23" s="256">
        <v>660</v>
      </c>
      <c r="F23" s="253">
        <v>660</v>
      </c>
      <c r="G23" s="253">
        <v>660</v>
      </c>
      <c r="H23" s="253">
        <v>660</v>
      </c>
      <c r="I23" s="253">
        <v>660</v>
      </c>
      <c r="J23" s="253">
        <v>660</v>
      </c>
    </row>
    <row r="24" spans="1:10" ht="18.75" customHeight="1">
      <c r="A24" s="314">
        <v>15</v>
      </c>
      <c r="B24" s="43" t="s">
        <v>57</v>
      </c>
      <c r="C24" s="254">
        <f>SUM(C16:C23)</f>
        <v>5434</v>
      </c>
      <c r="D24" s="254">
        <f>SUM(D16:D23)</f>
        <v>2972</v>
      </c>
      <c r="E24" s="254">
        <f>SUM(E16:E23)</f>
        <v>1437</v>
      </c>
      <c r="F24" s="254">
        <f t="shared" ref="F24" si="1">SUM(F16:F23)</f>
        <v>5</v>
      </c>
      <c r="G24" s="254">
        <f>SUM(G16:G23)</f>
        <v>1005</v>
      </c>
      <c r="H24" s="254">
        <f>SUM(H16:H23)</f>
        <v>1005</v>
      </c>
      <c r="I24" s="254">
        <f>SUM(I16:I23)</f>
        <v>48</v>
      </c>
      <c r="J24" s="254">
        <f>SUM(J16:J23)</f>
        <v>13</v>
      </c>
    </row>
    <row r="26" spans="1:10">
      <c r="B26" s="1" t="s">
        <v>117</v>
      </c>
    </row>
    <row r="27" spans="1:10">
      <c r="B27" s="1" t="s">
        <v>118</v>
      </c>
    </row>
  </sheetData>
  <mergeCells count="6">
    <mergeCell ref="G6:H6"/>
    <mergeCell ref="I6:J6"/>
    <mergeCell ref="A6:B6"/>
    <mergeCell ref="A4:J4"/>
    <mergeCell ref="C5:J5"/>
    <mergeCell ref="A5:B5"/>
  </mergeCells>
  <phoneticPr fontId="0" type="noConversion"/>
  <pageMargins left="0.78740157480314965" right="0.78740157480314965" top="0.98425196850393704" bottom="0.98425196850393704" header="0.51181102362204722" footer="0.51181102362204722"/>
  <pageSetup paperSize="9" scale="82" orientation="landscape" horizontalDpi="4294967292" r:id="rId1"/>
  <headerFooter alignWithMargins="0">
    <oddHeader>&amp;LWirtschaftsplan für Sonstige Sondervermögen
2. Vermögensplan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T47"/>
  <sheetViews>
    <sheetView topLeftCell="A4" zoomScale="80" zoomScaleNormal="80" zoomScalePageLayoutView="78" workbookViewId="0">
      <selection sqref="A1:XFD3"/>
    </sheetView>
  </sheetViews>
  <sheetFormatPr baseColWidth="10" defaultColWidth="5" defaultRowHeight="12.75"/>
  <cols>
    <col min="1" max="1" width="4.28515625" customWidth="1"/>
    <col min="2" max="2" width="48.85546875" customWidth="1"/>
    <col min="3" max="10" width="12.7109375" customWidth="1"/>
  </cols>
  <sheetData>
    <row r="1" spans="1:15" hidden="1">
      <c r="A1" s="63"/>
      <c r="B1" s="64"/>
      <c r="C1" s="66"/>
      <c r="D1" s="66"/>
      <c r="E1" s="66"/>
      <c r="F1" s="64"/>
      <c r="G1" s="64"/>
      <c r="H1" s="64"/>
      <c r="I1" s="64"/>
      <c r="J1" s="64"/>
    </row>
    <row r="2" spans="1:15" hidden="1">
      <c r="A2" s="63"/>
      <c r="B2" s="64"/>
      <c r="C2" s="66"/>
      <c r="D2" s="66"/>
      <c r="E2" s="66"/>
      <c r="F2" s="64"/>
      <c r="G2" s="64"/>
      <c r="H2" s="64"/>
      <c r="I2" s="64"/>
      <c r="J2" s="64"/>
    </row>
    <row r="3" spans="1:15" ht="18" hidden="1">
      <c r="A3" s="67"/>
      <c r="B3" s="64"/>
      <c r="C3" s="66"/>
      <c r="D3" s="66"/>
      <c r="E3" s="66"/>
      <c r="F3" s="64"/>
      <c r="G3" s="64"/>
      <c r="H3" s="64"/>
      <c r="I3" s="64"/>
      <c r="J3" s="64"/>
    </row>
    <row r="4" spans="1:15" ht="22.5" customHeight="1">
      <c r="A4" s="400" t="s">
        <v>72</v>
      </c>
      <c r="B4" s="401"/>
      <c r="C4" s="401"/>
      <c r="D4" s="401"/>
      <c r="E4" s="401"/>
      <c r="F4" s="401"/>
      <c r="G4" s="401"/>
      <c r="H4" s="401"/>
      <c r="I4" s="401"/>
      <c r="J4" s="402"/>
    </row>
    <row r="5" spans="1:15" ht="30.75" customHeight="1">
      <c r="A5" s="421" t="s">
        <v>64</v>
      </c>
      <c r="B5" s="422"/>
      <c r="C5" s="397" t="s">
        <v>185</v>
      </c>
      <c r="D5" s="397"/>
      <c r="E5" s="397"/>
      <c r="F5" s="398"/>
      <c r="G5" s="398"/>
      <c r="H5" s="398"/>
      <c r="I5" s="398"/>
      <c r="J5" s="399"/>
      <c r="K5" s="104"/>
    </row>
    <row r="6" spans="1:15" ht="15.75" customHeight="1">
      <c r="A6" s="423"/>
      <c r="B6" s="424"/>
      <c r="C6" s="286"/>
      <c r="D6" s="285"/>
      <c r="E6" s="285"/>
      <c r="F6" s="134"/>
      <c r="G6" s="419" t="s">
        <v>50</v>
      </c>
      <c r="H6" s="420"/>
      <c r="I6" s="407" t="s">
        <v>49</v>
      </c>
      <c r="J6" s="408"/>
      <c r="K6" s="104"/>
    </row>
    <row r="7" spans="1:15" ht="23.25" customHeight="1">
      <c r="A7" s="291" t="s">
        <v>25</v>
      </c>
      <c r="B7" s="292" t="s">
        <v>23</v>
      </c>
      <c r="C7" s="187" t="s">
        <v>85</v>
      </c>
      <c r="D7" s="187" t="s">
        <v>85</v>
      </c>
      <c r="E7" s="103" t="s">
        <v>21</v>
      </c>
      <c r="F7" s="103" t="s">
        <v>84</v>
      </c>
      <c r="G7" s="187" t="s">
        <v>44</v>
      </c>
      <c r="H7" s="187" t="s">
        <v>43</v>
      </c>
      <c r="I7" s="111" t="s">
        <v>45</v>
      </c>
      <c r="J7" s="187" t="s">
        <v>48</v>
      </c>
    </row>
    <row r="8" spans="1:15" ht="19.5" customHeight="1">
      <c r="A8" s="293"/>
      <c r="B8" s="293"/>
      <c r="C8" s="259">
        <v>2015</v>
      </c>
      <c r="D8" s="259">
        <v>2016</v>
      </c>
      <c r="E8" s="259">
        <v>2017</v>
      </c>
      <c r="F8" s="259">
        <v>2017</v>
      </c>
      <c r="G8" s="260">
        <v>2018</v>
      </c>
      <c r="H8" s="260">
        <v>2019</v>
      </c>
      <c r="I8" s="261">
        <v>2020</v>
      </c>
      <c r="J8" s="262">
        <v>2021</v>
      </c>
    </row>
    <row r="9" spans="1:15">
      <c r="A9" s="294"/>
      <c r="B9" s="294"/>
      <c r="C9" s="70" t="s">
        <v>39</v>
      </c>
      <c r="D9" s="70" t="s">
        <v>39</v>
      </c>
      <c r="E9" s="102" t="s">
        <v>39</v>
      </c>
      <c r="F9" s="102" t="s">
        <v>39</v>
      </c>
      <c r="G9" s="105" t="s">
        <v>39</v>
      </c>
      <c r="H9" s="105" t="s">
        <v>39</v>
      </c>
      <c r="I9" s="105" t="s">
        <v>39</v>
      </c>
      <c r="J9" s="105" t="s">
        <v>39</v>
      </c>
    </row>
    <row r="10" spans="1:15">
      <c r="A10" s="71">
        <v>1</v>
      </c>
      <c r="B10" s="72" t="s">
        <v>26</v>
      </c>
      <c r="C10" s="73"/>
      <c r="D10" s="73"/>
      <c r="E10" s="73"/>
      <c r="F10" s="74"/>
      <c r="G10" s="74"/>
      <c r="H10" s="75"/>
      <c r="I10" s="73"/>
      <c r="J10" s="74"/>
    </row>
    <row r="11" spans="1:15">
      <c r="A11" s="71"/>
      <c r="B11" s="78" t="s">
        <v>28</v>
      </c>
      <c r="C11" s="79">
        <v>0</v>
      </c>
      <c r="D11" s="79">
        <v>0</v>
      </c>
      <c r="E11" s="81">
        <v>0</v>
      </c>
      <c r="F11" s="79">
        <v>0</v>
      </c>
      <c r="G11" s="79">
        <v>0</v>
      </c>
      <c r="H11" s="80">
        <v>0</v>
      </c>
      <c r="I11" s="81">
        <v>0</v>
      </c>
      <c r="J11" s="79">
        <v>0</v>
      </c>
    </row>
    <row r="12" spans="1:15">
      <c r="A12" s="71"/>
      <c r="B12" s="76"/>
      <c r="C12" s="82"/>
      <c r="D12" s="82"/>
      <c r="E12" s="73"/>
      <c r="F12" s="77"/>
      <c r="G12" s="74"/>
      <c r="H12" s="75"/>
      <c r="I12" s="73"/>
      <c r="J12" s="74"/>
      <c r="L12" s="134"/>
      <c r="M12" s="134"/>
      <c r="N12" s="134"/>
      <c r="O12" s="134"/>
    </row>
    <row r="13" spans="1:15">
      <c r="A13" s="71">
        <v>2</v>
      </c>
      <c r="B13" s="72" t="s">
        <v>29</v>
      </c>
      <c r="C13" s="82"/>
      <c r="D13" s="82"/>
      <c r="E13" s="73"/>
      <c r="F13" s="77"/>
      <c r="G13" s="74"/>
      <c r="H13" s="75"/>
      <c r="I13" s="73"/>
      <c r="J13" s="74"/>
      <c r="L13" s="134"/>
      <c r="M13" s="134"/>
      <c r="N13" s="134"/>
      <c r="O13" s="134"/>
    </row>
    <row r="14" spans="1:15">
      <c r="A14" s="107"/>
      <c r="B14" s="76" t="s">
        <v>163</v>
      </c>
      <c r="C14" s="284">
        <v>0</v>
      </c>
      <c r="D14" s="284">
        <v>0</v>
      </c>
      <c r="E14" s="284">
        <v>0</v>
      </c>
      <c r="F14" s="284">
        <v>0</v>
      </c>
      <c r="G14" s="82">
        <v>1000</v>
      </c>
      <c r="H14" s="73">
        <v>1000</v>
      </c>
      <c r="I14" s="77">
        <v>0</v>
      </c>
      <c r="J14" s="74">
        <v>0</v>
      </c>
      <c r="K14" s="75"/>
      <c r="L14" s="98"/>
      <c r="M14" s="283"/>
      <c r="N14" s="134"/>
      <c r="O14" s="134"/>
    </row>
    <row r="15" spans="1:15" s="91" customFormat="1">
      <c r="A15" s="84"/>
      <c r="B15" s="85" t="s">
        <v>30</v>
      </c>
      <c r="C15" s="81">
        <f>SUM(C14)</f>
        <v>0</v>
      </c>
      <c r="D15" s="81">
        <f t="shared" ref="D15:J15" si="0">SUM(D14)</f>
        <v>0</v>
      </c>
      <c r="E15" s="81">
        <f t="shared" si="0"/>
        <v>0</v>
      </c>
      <c r="F15" s="81">
        <f t="shared" si="0"/>
        <v>0</v>
      </c>
      <c r="G15" s="81">
        <f t="shared" si="0"/>
        <v>1000</v>
      </c>
      <c r="H15" s="81">
        <f t="shared" si="0"/>
        <v>1000</v>
      </c>
      <c r="I15" s="81">
        <f t="shared" si="0"/>
        <v>0</v>
      </c>
      <c r="J15" s="81">
        <f t="shared" si="0"/>
        <v>0</v>
      </c>
      <c r="L15" s="175"/>
      <c r="M15" s="175"/>
      <c r="N15" s="175"/>
      <c r="O15" s="175"/>
    </row>
    <row r="16" spans="1:15">
      <c r="A16" s="84"/>
      <c r="B16" s="87"/>
      <c r="C16" s="88"/>
      <c r="D16" s="88"/>
      <c r="E16" s="88"/>
      <c r="F16" s="89"/>
      <c r="G16" s="90"/>
      <c r="H16" s="90"/>
      <c r="I16" s="88"/>
      <c r="J16" s="88"/>
      <c r="K16" s="134"/>
    </row>
    <row r="17" spans="1:12">
      <c r="A17" s="92">
        <v>3</v>
      </c>
      <c r="B17" s="93" t="s">
        <v>31</v>
      </c>
      <c r="C17" s="73"/>
      <c r="D17" s="73"/>
      <c r="E17" s="73"/>
      <c r="F17" s="82"/>
      <c r="G17" s="73"/>
      <c r="H17" s="83"/>
      <c r="I17" s="73"/>
      <c r="J17" s="73"/>
      <c r="K17" s="134"/>
    </row>
    <row r="18" spans="1:12">
      <c r="A18" s="92"/>
      <c r="B18" s="78" t="s">
        <v>32</v>
      </c>
      <c r="C18" s="81">
        <v>0</v>
      </c>
      <c r="D18" s="81">
        <v>0</v>
      </c>
      <c r="E18" s="81">
        <v>0</v>
      </c>
      <c r="F18" s="79">
        <v>0</v>
      </c>
      <c r="G18" s="81">
        <v>0</v>
      </c>
      <c r="H18" s="86">
        <v>0</v>
      </c>
      <c r="I18" s="81">
        <v>0</v>
      </c>
      <c r="J18" s="81">
        <v>0</v>
      </c>
      <c r="K18" s="134"/>
    </row>
    <row r="19" spans="1:12">
      <c r="A19" s="92"/>
      <c r="B19" s="94"/>
      <c r="C19" s="73"/>
      <c r="D19" s="73"/>
      <c r="E19" s="73"/>
      <c r="F19" s="82"/>
      <c r="G19" s="73"/>
      <c r="H19" s="83"/>
      <c r="I19" s="73"/>
      <c r="J19" s="73"/>
      <c r="K19" s="134"/>
    </row>
    <row r="20" spans="1:12" ht="25.5">
      <c r="A20" s="95">
        <v>4</v>
      </c>
      <c r="B20" s="96" t="s">
        <v>33</v>
      </c>
      <c r="C20" s="73"/>
      <c r="D20" s="73"/>
      <c r="E20" s="73"/>
      <c r="F20" s="82"/>
      <c r="G20" s="73"/>
      <c r="H20" s="83"/>
      <c r="I20" s="73"/>
      <c r="J20" s="73"/>
      <c r="K20" s="134"/>
    </row>
    <row r="21" spans="1:12">
      <c r="A21" s="107"/>
      <c r="B21" s="108" t="s">
        <v>34</v>
      </c>
      <c r="C21" s="86">
        <v>0</v>
      </c>
      <c r="D21" s="86">
        <v>0</v>
      </c>
      <c r="E21" s="81">
        <v>0</v>
      </c>
      <c r="F21" s="80">
        <v>0</v>
      </c>
      <c r="G21" s="86">
        <v>0</v>
      </c>
      <c r="H21" s="86">
        <v>0</v>
      </c>
      <c r="I21" s="81">
        <v>0</v>
      </c>
      <c r="J21" s="81">
        <v>0</v>
      </c>
      <c r="K21" s="134"/>
    </row>
    <row r="22" spans="1:12" s="91" customFormat="1">
      <c r="A22" s="84"/>
      <c r="B22" s="174"/>
      <c r="C22" s="90"/>
      <c r="D22" s="90"/>
      <c r="E22" s="88"/>
      <c r="F22" s="89"/>
      <c r="G22" s="90"/>
      <c r="H22" s="90"/>
      <c r="I22" s="88"/>
      <c r="J22" s="88"/>
      <c r="K22" s="175"/>
    </row>
    <row r="23" spans="1:12" s="91" customFormat="1">
      <c r="A23" s="176" t="s">
        <v>92</v>
      </c>
      <c r="B23" s="177" t="s">
        <v>93</v>
      </c>
      <c r="C23" s="90"/>
      <c r="D23" s="90"/>
      <c r="E23" s="88"/>
      <c r="F23" s="89"/>
      <c r="G23" s="90"/>
      <c r="H23" s="90"/>
      <c r="I23" s="88"/>
      <c r="J23" s="88"/>
      <c r="K23" s="175"/>
    </row>
    <row r="24" spans="1:12" s="91" customFormat="1" ht="13.15" customHeight="1">
      <c r="A24" s="84"/>
      <c r="B24" s="174" t="s">
        <v>143</v>
      </c>
      <c r="C24" s="178">
        <v>3480</v>
      </c>
      <c r="D24" s="178">
        <v>2972</v>
      </c>
      <c r="E24" s="179">
        <v>460</v>
      </c>
      <c r="F24" s="180">
        <v>0</v>
      </c>
      <c r="G24" s="178">
        <v>0</v>
      </c>
      <c r="H24" s="178">
        <v>0</v>
      </c>
      <c r="I24" s="179">
        <v>0</v>
      </c>
      <c r="J24" s="179">
        <v>0</v>
      </c>
      <c r="K24" s="175"/>
    </row>
    <row r="25" spans="1:12" s="91" customFormat="1" ht="13.15" customHeight="1">
      <c r="A25" s="84"/>
      <c r="B25" s="108" t="s">
        <v>94</v>
      </c>
      <c r="C25" s="86">
        <f>SUM(C24)</f>
        <v>3480</v>
      </c>
      <c r="D25" s="86">
        <f t="shared" ref="D25:J25" si="1">SUM(D24)</f>
        <v>2972</v>
      </c>
      <c r="E25" s="86">
        <f t="shared" si="1"/>
        <v>460</v>
      </c>
      <c r="F25" s="86">
        <f t="shared" si="1"/>
        <v>0</v>
      </c>
      <c r="G25" s="86">
        <f t="shared" si="1"/>
        <v>0</v>
      </c>
      <c r="H25" s="86">
        <f t="shared" si="1"/>
        <v>0</v>
      </c>
      <c r="I25" s="86">
        <f t="shared" si="1"/>
        <v>0</v>
      </c>
      <c r="J25" s="81">
        <f t="shared" si="1"/>
        <v>0</v>
      </c>
      <c r="K25" s="175"/>
    </row>
    <row r="26" spans="1:12" s="91" customFormat="1">
      <c r="A26" s="84"/>
      <c r="B26" s="174"/>
      <c r="C26" s="90"/>
      <c r="D26" s="90"/>
      <c r="E26" s="88"/>
      <c r="F26" s="89"/>
      <c r="G26" s="90"/>
      <c r="H26" s="90"/>
      <c r="I26" s="88"/>
      <c r="J26" s="88"/>
      <c r="K26" s="175"/>
    </row>
    <row r="27" spans="1:12">
      <c r="A27" s="71">
        <v>5</v>
      </c>
      <c r="B27" s="72" t="s">
        <v>35</v>
      </c>
      <c r="C27" s="73"/>
      <c r="D27" s="73"/>
      <c r="E27" s="73"/>
      <c r="F27" s="77"/>
      <c r="G27" s="74"/>
      <c r="H27" s="75"/>
      <c r="I27" s="73"/>
      <c r="J27" s="74"/>
      <c r="K27" s="134"/>
    </row>
    <row r="28" spans="1:12" ht="19.5" customHeight="1">
      <c r="A28" s="71"/>
      <c r="B28" s="78" t="s">
        <v>36</v>
      </c>
      <c r="C28" s="81">
        <v>0</v>
      </c>
      <c r="D28" s="81">
        <v>0</v>
      </c>
      <c r="E28" s="81">
        <v>0</v>
      </c>
      <c r="F28" s="81">
        <v>0</v>
      </c>
      <c r="G28" s="81">
        <v>0</v>
      </c>
      <c r="H28" s="86">
        <v>0</v>
      </c>
      <c r="I28" s="81">
        <v>0</v>
      </c>
      <c r="J28" s="81">
        <v>0</v>
      </c>
      <c r="K28" s="98"/>
      <c r="L28" s="98"/>
    </row>
    <row r="29" spans="1:12">
      <c r="A29" s="130">
        <v>6</v>
      </c>
      <c r="B29" s="97" t="s">
        <v>66</v>
      </c>
      <c r="C29" s="73">
        <v>1</v>
      </c>
      <c r="D29" s="73">
        <v>0</v>
      </c>
      <c r="E29" s="73">
        <v>5</v>
      </c>
      <c r="F29" s="74">
        <v>5</v>
      </c>
      <c r="G29" s="74">
        <v>5</v>
      </c>
      <c r="H29" s="74">
        <v>5</v>
      </c>
      <c r="I29" s="74">
        <v>5</v>
      </c>
      <c r="J29" s="74">
        <v>5</v>
      </c>
      <c r="K29" s="134"/>
    </row>
    <row r="30" spans="1:12">
      <c r="A30" s="71"/>
      <c r="B30" s="72"/>
      <c r="C30" s="73"/>
      <c r="D30" s="73"/>
      <c r="E30" s="73"/>
      <c r="F30" s="74"/>
      <c r="G30" s="73"/>
      <c r="H30" s="83"/>
      <c r="I30" s="106"/>
      <c r="J30" s="73"/>
      <c r="K30" s="134"/>
    </row>
    <row r="31" spans="1:12" ht="13.5" thickBot="1">
      <c r="A31" s="99"/>
      <c r="B31" s="100" t="s">
        <v>37</v>
      </c>
      <c r="C31" s="101">
        <f t="shared" ref="C31:J31" si="2">C11+C15+C18+C21+C25+C28+C29</f>
        <v>3481</v>
      </c>
      <c r="D31" s="101">
        <f t="shared" si="2"/>
        <v>2972</v>
      </c>
      <c r="E31" s="101">
        <f t="shared" si="2"/>
        <v>465</v>
      </c>
      <c r="F31" s="101">
        <f t="shared" si="2"/>
        <v>5</v>
      </c>
      <c r="G31" s="101">
        <f t="shared" si="2"/>
        <v>1005</v>
      </c>
      <c r="H31" s="101">
        <f t="shared" si="2"/>
        <v>1005</v>
      </c>
      <c r="I31" s="101">
        <f t="shared" si="2"/>
        <v>5</v>
      </c>
      <c r="J31" s="101">
        <f t="shared" si="2"/>
        <v>5</v>
      </c>
      <c r="K31" s="134"/>
    </row>
    <row r="32" spans="1:12" ht="13.5" thickTop="1">
      <c r="K32" s="134"/>
    </row>
    <row r="33" spans="1:20">
      <c r="A33" s="112">
        <v>1</v>
      </c>
      <c r="B33" s="172" t="s">
        <v>46</v>
      </c>
      <c r="K33" s="134"/>
    </row>
    <row r="35" spans="1:20" ht="14.25">
      <c r="B35" s="1" t="s">
        <v>117</v>
      </c>
    </row>
    <row r="36" spans="1:20" ht="14.25">
      <c r="B36" s="1" t="s">
        <v>118</v>
      </c>
    </row>
    <row r="38" spans="1:20">
      <c r="G38" s="134"/>
      <c r="H38" s="134"/>
      <c r="I38" s="134"/>
      <c r="J38" s="134"/>
      <c r="K38" s="134"/>
      <c r="L38" s="134"/>
      <c r="M38" s="134"/>
      <c r="N38" s="134"/>
      <c r="O38" s="134"/>
      <c r="P38" s="134"/>
      <c r="Q38" s="134"/>
      <c r="R38" s="134"/>
      <c r="S38" s="134"/>
      <c r="T38" s="134"/>
    </row>
    <row r="39" spans="1:20">
      <c r="G39" s="134"/>
      <c r="H39" s="134"/>
      <c r="I39" s="134"/>
      <c r="J39" s="134"/>
      <c r="K39" s="134"/>
      <c r="L39" s="134"/>
      <c r="M39" s="134"/>
      <c r="N39" s="134"/>
      <c r="O39" s="134"/>
      <c r="P39" s="134"/>
      <c r="Q39" s="134"/>
      <c r="R39" s="134"/>
      <c r="S39" s="134"/>
      <c r="T39" s="134"/>
    </row>
    <row r="40" spans="1:20">
      <c r="G40" s="134"/>
      <c r="H40" s="425"/>
      <c r="I40" s="425"/>
      <c r="J40" s="425"/>
      <c r="K40" s="425"/>
      <c r="L40" s="425"/>
      <c r="M40" s="425"/>
      <c r="N40" s="134"/>
      <c r="O40" s="134"/>
      <c r="P40" s="134"/>
      <c r="Q40" s="134"/>
      <c r="R40" s="134"/>
      <c r="S40" s="134"/>
      <c r="T40" s="134"/>
    </row>
    <row r="41" spans="1:20">
      <c r="G41" s="134"/>
      <c r="H41" s="425"/>
      <c r="I41" s="425"/>
      <c r="J41" s="425"/>
      <c r="K41" s="425"/>
      <c r="L41" s="425"/>
      <c r="M41" s="425"/>
      <c r="N41" s="134"/>
      <c r="O41" s="134"/>
      <c r="P41" s="134"/>
      <c r="Q41" s="134"/>
      <c r="R41" s="134"/>
      <c r="S41" s="134"/>
      <c r="T41" s="134"/>
    </row>
    <row r="42" spans="1:20">
      <c r="G42" s="134"/>
      <c r="H42" s="134"/>
      <c r="I42" s="134"/>
      <c r="J42" s="134"/>
      <c r="K42" s="134"/>
      <c r="L42" s="134"/>
      <c r="M42" s="134"/>
      <c r="N42" s="134"/>
      <c r="O42" s="134"/>
      <c r="P42" s="134"/>
      <c r="Q42" s="134"/>
      <c r="R42" s="134"/>
      <c r="S42" s="134"/>
      <c r="T42" s="134"/>
    </row>
    <row r="43" spans="1:20">
      <c r="G43" s="134"/>
      <c r="H43" s="134"/>
      <c r="I43" s="134"/>
      <c r="J43" s="134"/>
      <c r="K43" s="134"/>
      <c r="L43" s="134"/>
      <c r="M43" s="134"/>
      <c r="N43" s="134"/>
      <c r="O43" s="134"/>
      <c r="P43" s="134"/>
      <c r="Q43" s="134"/>
      <c r="R43" s="134"/>
      <c r="S43" s="134"/>
      <c r="T43" s="134"/>
    </row>
    <row r="44" spans="1:20">
      <c r="G44" s="134"/>
      <c r="H44" s="134"/>
      <c r="I44" s="134"/>
      <c r="J44" s="134"/>
      <c r="K44" s="134"/>
      <c r="L44" s="134"/>
      <c r="M44" s="134"/>
      <c r="N44" s="134"/>
      <c r="O44" s="134"/>
      <c r="P44" s="134"/>
      <c r="Q44" s="134"/>
      <c r="R44" s="134"/>
      <c r="S44" s="134"/>
      <c r="T44" s="134"/>
    </row>
    <row r="45" spans="1:20">
      <c r="G45" s="134"/>
      <c r="H45" s="134"/>
      <c r="I45" s="134"/>
      <c r="J45" s="134"/>
      <c r="K45" s="134"/>
      <c r="L45" s="134"/>
      <c r="M45" s="134"/>
      <c r="N45" s="134"/>
      <c r="O45" s="134"/>
      <c r="P45" s="134"/>
      <c r="Q45" s="134"/>
      <c r="R45" s="134"/>
      <c r="S45" s="134"/>
      <c r="T45" s="134"/>
    </row>
    <row r="46" spans="1:20">
      <c r="G46" s="134"/>
      <c r="H46" s="134"/>
      <c r="I46" s="134"/>
      <c r="J46" s="134"/>
      <c r="K46" s="134"/>
      <c r="L46" s="134"/>
      <c r="M46" s="134"/>
      <c r="N46" s="134"/>
      <c r="O46" s="134"/>
      <c r="P46" s="134"/>
      <c r="Q46" s="134"/>
      <c r="R46" s="134"/>
      <c r="S46" s="134"/>
      <c r="T46" s="134"/>
    </row>
    <row r="47" spans="1:20">
      <c r="G47" s="134"/>
      <c r="H47" s="134"/>
      <c r="I47" s="134"/>
      <c r="J47" s="134"/>
      <c r="K47" s="134"/>
      <c r="L47" s="134"/>
      <c r="M47" s="134"/>
      <c r="N47" s="134"/>
      <c r="O47" s="134"/>
      <c r="P47" s="134"/>
      <c r="Q47" s="134"/>
      <c r="R47" s="134"/>
      <c r="S47" s="134"/>
      <c r="T47" s="134"/>
    </row>
  </sheetData>
  <mergeCells count="6">
    <mergeCell ref="A4:J4"/>
    <mergeCell ref="G6:H6"/>
    <mergeCell ref="I6:J6"/>
    <mergeCell ref="A5:B6"/>
    <mergeCell ref="H40:M41"/>
    <mergeCell ref="C5:J5"/>
  </mergeCells>
  <pageMargins left="0.70866141732283472" right="0.70866141732283472" top="1.18" bottom="0.78740157480314965" header="0.66" footer="0.31496062992125984"/>
  <pageSetup paperSize="9" scale="86" orientation="landscape" r:id="rId1"/>
  <headerFooter alignWithMargins="0">
    <oddHeader>&amp;L&amp;12Wirtschaftsplan für Sonstige Sondervermögen
3. maßnahmenbezogener Investionsplan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M47"/>
  <sheetViews>
    <sheetView topLeftCell="A3" zoomScale="80" zoomScaleNormal="80" zoomScalePageLayoutView="83" workbookViewId="0">
      <selection activeCell="B12" sqref="B12"/>
    </sheetView>
  </sheetViews>
  <sheetFormatPr baseColWidth="10" defaultColWidth="5" defaultRowHeight="12.75"/>
  <cols>
    <col min="1" max="2" width="24.5703125" customWidth="1"/>
    <col min="3" max="3" width="12.85546875" customWidth="1"/>
    <col min="4" max="4" width="28.42578125" customWidth="1"/>
    <col min="5" max="5" width="23.5703125" customWidth="1"/>
    <col min="6" max="11" width="12.7109375" customWidth="1"/>
    <col min="12" max="12" width="9.42578125" customWidth="1"/>
    <col min="13" max="13" width="9.140625" customWidth="1"/>
  </cols>
  <sheetData>
    <row r="1" spans="1:13" hidden="1">
      <c r="A1" s="63"/>
      <c r="B1" s="64"/>
      <c r="C1" s="65"/>
      <c r="D1" s="65"/>
      <c r="E1" s="65"/>
      <c r="F1" s="66"/>
      <c r="G1" s="66"/>
      <c r="H1" s="66"/>
      <c r="I1" s="64"/>
      <c r="J1" s="64"/>
      <c r="K1" s="64"/>
    </row>
    <row r="2" spans="1:13" ht="18.75" hidden="1" customHeight="1">
      <c r="A2" s="132"/>
    </row>
    <row r="3" spans="1:13" ht="15.75" customHeight="1">
      <c r="A3" s="380" t="s">
        <v>74</v>
      </c>
      <c r="B3" s="381"/>
      <c r="C3" s="381"/>
      <c r="D3" s="381"/>
      <c r="E3" s="381"/>
      <c r="F3" s="381"/>
      <c r="G3" s="381"/>
      <c r="H3" s="381"/>
      <c r="I3" s="381"/>
      <c r="J3" s="381"/>
      <c r="K3" s="381"/>
      <c r="L3" s="308"/>
      <c r="M3" s="310"/>
    </row>
    <row r="4" spans="1:13" ht="15.75" customHeight="1">
      <c r="A4" s="383"/>
      <c r="B4" s="384"/>
      <c r="C4" s="384"/>
      <c r="D4" s="384"/>
      <c r="E4" s="384"/>
      <c r="F4" s="384"/>
      <c r="G4" s="384"/>
      <c r="H4" s="384"/>
      <c r="I4" s="384"/>
      <c r="J4" s="384"/>
      <c r="K4" s="384"/>
      <c r="L4" s="134"/>
      <c r="M4" s="311"/>
    </row>
    <row r="5" spans="1:13" ht="15.75" customHeight="1">
      <c r="A5" s="374" t="s">
        <v>80</v>
      </c>
      <c r="B5" s="426" t="s">
        <v>184</v>
      </c>
      <c r="C5" s="377"/>
      <c r="D5" s="377"/>
      <c r="E5" s="377"/>
      <c r="F5" s="135"/>
      <c r="G5" s="135"/>
      <c r="H5" s="135"/>
      <c r="I5" s="135"/>
      <c r="J5" s="135"/>
      <c r="K5" s="135"/>
      <c r="L5" s="285"/>
      <c r="M5" s="224"/>
    </row>
    <row r="6" spans="1:13" ht="15.75" customHeight="1">
      <c r="A6" s="375"/>
      <c r="B6" s="378"/>
      <c r="C6" s="378"/>
      <c r="D6" s="378"/>
      <c r="E6" s="378"/>
      <c r="F6" s="368" t="s">
        <v>75</v>
      </c>
      <c r="G6" s="379"/>
      <c r="H6" s="379"/>
      <c r="I6" s="379"/>
      <c r="J6" s="379"/>
      <c r="K6" s="379"/>
      <c r="L6" s="285"/>
      <c r="M6" s="224"/>
    </row>
    <row r="7" spans="1:13" ht="38.25">
      <c r="A7" s="258" t="s">
        <v>83</v>
      </c>
      <c r="B7" s="258" t="s">
        <v>76</v>
      </c>
      <c r="C7" s="258" t="s">
        <v>77</v>
      </c>
      <c r="D7" s="258" t="s">
        <v>78</v>
      </c>
      <c r="E7" s="258" t="s">
        <v>79</v>
      </c>
      <c r="F7" s="145" t="s">
        <v>146</v>
      </c>
      <c r="G7" s="145" t="s">
        <v>147</v>
      </c>
      <c r="H7" s="145" t="s">
        <v>148</v>
      </c>
      <c r="I7" s="145" t="s">
        <v>149</v>
      </c>
      <c r="J7" s="145" t="s">
        <v>150</v>
      </c>
      <c r="K7" s="171" t="s">
        <v>151</v>
      </c>
      <c r="L7" s="171" t="s">
        <v>170</v>
      </c>
      <c r="M7" s="171" t="s">
        <v>171</v>
      </c>
    </row>
    <row r="8" spans="1:13" ht="15.75" customHeight="1">
      <c r="A8" s="181" t="s">
        <v>144</v>
      </c>
      <c r="B8" s="181" t="s">
        <v>95</v>
      </c>
      <c r="C8" s="146" t="s">
        <v>96</v>
      </c>
      <c r="D8" s="143" t="s">
        <v>97</v>
      </c>
      <c r="E8" s="143" t="s">
        <v>102</v>
      </c>
      <c r="F8" s="154">
        <v>656</v>
      </c>
      <c r="G8" s="147">
        <v>695</v>
      </c>
      <c r="H8" s="147">
        <v>714</v>
      </c>
      <c r="I8" s="147">
        <v>714</v>
      </c>
      <c r="J8" s="147">
        <v>754</v>
      </c>
      <c r="K8" s="147">
        <v>779</v>
      </c>
      <c r="L8" s="154">
        <f>K8*103.5%</f>
        <v>806.26499999999999</v>
      </c>
      <c r="M8" s="154">
        <f>L8*103.5%</f>
        <v>834.48427499999991</v>
      </c>
    </row>
    <row r="9" spans="1:13" ht="15.75" customHeight="1">
      <c r="A9" s="109"/>
      <c r="B9" s="110"/>
      <c r="C9" s="148"/>
      <c r="D9" s="110" t="s">
        <v>98</v>
      </c>
      <c r="E9" s="109" t="s">
        <v>103</v>
      </c>
      <c r="F9" s="152"/>
      <c r="G9" s="155"/>
      <c r="H9" s="149"/>
      <c r="I9" s="149"/>
      <c r="J9" s="149"/>
      <c r="K9" s="149"/>
      <c r="L9" s="312"/>
      <c r="M9" s="312"/>
    </row>
    <row r="10" spans="1:13" ht="15.75" customHeight="1">
      <c r="A10" s="109"/>
      <c r="B10" s="109"/>
      <c r="C10" s="148"/>
      <c r="D10" s="109" t="s">
        <v>99</v>
      </c>
      <c r="E10" s="109"/>
      <c r="F10" s="152"/>
      <c r="G10" s="155"/>
      <c r="H10" s="149"/>
      <c r="I10" s="149"/>
      <c r="J10" s="149"/>
      <c r="K10" s="149"/>
      <c r="L10" s="312"/>
      <c r="M10" s="312"/>
    </row>
    <row r="11" spans="1:13" ht="15.75" customHeight="1">
      <c r="A11" s="109"/>
      <c r="B11" s="109"/>
      <c r="C11" s="148"/>
      <c r="D11" s="109" t="s">
        <v>100</v>
      </c>
      <c r="E11" s="109"/>
      <c r="F11" s="152"/>
      <c r="G11" s="155"/>
      <c r="H11" s="149"/>
      <c r="I11" s="149"/>
      <c r="J11" s="149"/>
      <c r="K11" s="149"/>
      <c r="L11" s="312"/>
      <c r="M11" s="312"/>
    </row>
    <row r="12" spans="1:13" ht="15.75" customHeight="1">
      <c r="A12" s="110"/>
      <c r="B12" s="110"/>
      <c r="C12" s="148"/>
      <c r="D12" s="109" t="s">
        <v>101</v>
      </c>
      <c r="E12" s="109"/>
      <c r="F12" s="152"/>
      <c r="G12" s="155"/>
      <c r="H12" s="149"/>
      <c r="I12" s="149"/>
      <c r="J12" s="149"/>
      <c r="K12" s="149"/>
      <c r="L12" s="312"/>
      <c r="M12" s="312"/>
    </row>
    <row r="13" spans="1:13" ht="15.75" customHeight="1">
      <c r="A13" s="109"/>
      <c r="B13" s="109"/>
      <c r="C13" s="148"/>
      <c r="D13" s="109"/>
      <c r="E13" s="109"/>
      <c r="F13" s="152"/>
      <c r="G13" s="155"/>
      <c r="H13" s="149"/>
      <c r="I13" s="149"/>
      <c r="J13" s="149"/>
      <c r="K13" s="149"/>
      <c r="L13" s="312"/>
      <c r="M13" s="312"/>
    </row>
    <row r="14" spans="1:13" ht="15.75" customHeight="1">
      <c r="A14" s="109"/>
      <c r="B14" s="109"/>
      <c r="C14" s="148"/>
      <c r="D14" s="109"/>
      <c r="E14" s="109"/>
      <c r="F14" s="152"/>
      <c r="G14" s="155"/>
      <c r="H14" s="149"/>
      <c r="I14" s="149"/>
      <c r="J14" s="149"/>
      <c r="K14" s="149"/>
      <c r="L14" s="312"/>
      <c r="M14" s="312"/>
    </row>
    <row r="15" spans="1:13" ht="15.75" customHeight="1">
      <c r="A15" s="109"/>
      <c r="B15" s="109"/>
      <c r="C15" s="148"/>
      <c r="D15" s="109"/>
      <c r="E15" s="109"/>
      <c r="F15" s="152"/>
      <c r="G15" s="155"/>
      <c r="H15" s="149"/>
      <c r="I15" s="149"/>
      <c r="J15" s="149"/>
      <c r="K15" s="149"/>
      <c r="L15" s="312"/>
      <c r="M15" s="312"/>
    </row>
    <row r="16" spans="1:13" ht="15.75" customHeight="1">
      <c r="A16" s="109"/>
      <c r="B16" s="109"/>
      <c r="C16" s="148"/>
      <c r="D16" s="109"/>
      <c r="E16" s="109"/>
      <c r="F16" s="152"/>
      <c r="G16" s="155"/>
      <c r="H16" s="149"/>
      <c r="I16" s="149"/>
      <c r="J16" s="149"/>
      <c r="K16" s="149"/>
      <c r="L16" s="312"/>
      <c r="M16" s="312"/>
    </row>
    <row r="17" spans="1:13" ht="15.75" customHeight="1">
      <c r="A17" s="109"/>
      <c r="B17" s="109"/>
      <c r="C17" s="148"/>
      <c r="D17" s="109"/>
      <c r="E17" s="109"/>
      <c r="F17" s="152"/>
      <c r="G17" s="155"/>
      <c r="H17" s="149"/>
      <c r="I17" s="149"/>
      <c r="J17" s="149"/>
      <c r="K17" s="149"/>
      <c r="L17" s="312"/>
      <c r="M17" s="312"/>
    </row>
    <row r="18" spans="1:13" s="91" customFormat="1" ht="15.75" customHeight="1">
      <c r="A18" s="109"/>
      <c r="B18" s="109"/>
      <c r="C18" s="109"/>
      <c r="D18" s="109"/>
      <c r="E18" s="109"/>
      <c r="F18" s="152"/>
      <c r="G18" s="155"/>
      <c r="H18" s="149"/>
      <c r="I18" s="149"/>
      <c r="J18" s="149"/>
      <c r="K18" s="149"/>
      <c r="L18" s="313"/>
      <c r="M18" s="313"/>
    </row>
    <row r="19" spans="1:13" s="91" customFormat="1" ht="15.75" customHeight="1">
      <c r="A19" s="109"/>
      <c r="B19" s="109"/>
      <c r="C19" s="109"/>
      <c r="D19" s="109"/>
      <c r="E19" s="109"/>
      <c r="F19" s="152"/>
      <c r="G19" s="155"/>
      <c r="H19" s="149"/>
      <c r="I19" s="149"/>
      <c r="J19" s="149"/>
      <c r="K19" s="149"/>
      <c r="L19" s="313"/>
      <c r="M19" s="313"/>
    </row>
    <row r="20" spans="1:13" s="91" customFormat="1" ht="15.75" customHeight="1">
      <c r="A20" s="109"/>
      <c r="B20" s="109"/>
      <c r="C20" s="109"/>
      <c r="D20" s="109"/>
      <c r="E20" s="109"/>
      <c r="F20" s="152"/>
      <c r="G20" s="155"/>
      <c r="H20" s="149"/>
      <c r="I20" s="149"/>
      <c r="J20" s="149"/>
      <c r="K20" s="149"/>
      <c r="L20" s="313"/>
      <c r="M20" s="313"/>
    </row>
    <row r="21" spans="1:13" s="91" customFormat="1" ht="15.75" customHeight="1">
      <c r="A21" s="109"/>
      <c r="B21" s="109"/>
      <c r="C21" s="109"/>
      <c r="D21" s="109"/>
      <c r="E21" s="109"/>
      <c r="F21" s="152"/>
      <c r="G21" s="155"/>
      <c r="H21" s="149"/>
      <c r="I21" s="149"/>
      <c r="J21" s="149"/>
      <c r="K21" s="149"/>
      <c r="L21" s="313"/>
      <c r="M21" s="313"/>
    </row>
    <row r="22" spans="1:13" s="91" customFormat="1" ht="15.75" customHeight="1">
      <c r="A22" s="109"/>
      <c r="B22" s="109"/>
      <c r="C22" s="109"/>
      <c r="D22" s="109"/>
      <c r="E22" s="109"/>
      <c r="F22" s="152"/>
      <c r="G22" s="155"/>
      <c r="H22" s="149"/>
      <c r="I22" s="149"/>
      <c r="J22" s="149"/>
      <c r="K22" s="149"/>
      <c r="L22" s="313"/>
      <c r="M22" s="313"/>
    </row>
    <row r="23" spans="1:13" ht="15.75" customHeight="1">
      <c r="A23" s="109"/>
      <c r="B23" s="109"/>
      <c r="C23" s="109"/>
      <c r="D23" s="109"/>
      <c r="E23" s="109"/>
      <c r="F23" s="152"/>
      <c r="G23" s="155"/>
      <c r="H23" s="149"/>
      <c r="I23" s="149"/>
      <c r="J23" s="149"/>
      <c r="K23" s="149"/>
      <c r="L23" s="312"/>
      <c r="M23" s="312"/>
    </row>
    <row r="24" spans="1:13" ht="15.75" customHeight="1">
      <c r="A24" s="109"/>
      <c r="B24" s="109"/>
      <c r="C24" s="109"/>
      <c r="D24" s="109"/>
      <c r="E24" s="109"/>
      <c r="F24" s="152"/>
      <c r="G24" s="155"/>
      <c r="H24" s="149"/>
      <c r="I24" s="149"/>
      <c r="J24" s="149"/>
      <c r="K24" s="149"/>
      <c r="L24" s="312"/>
      <c r="M24" s="312"/>
    </row>
    <row r="25" spans="1:13" ht="15.75" customHeight="1">
      <c r="A25" s="109"/>
      <c r="B25" s="109"/>
      <c r="C25" s="109"/>
      <c r="D25" s="109"/>
      <c r="E25" s="109"/>
      <c r="F25" s="152"/>
      <c r="G25" s="155"/>
      <c r="H25" s="149"/>
      <c r="I25" s="149"/>
      <c r="J25" s="149"/>
      <c r="K25" s="149"/>
      <c r="L25" s="312"/>
      <c r="M25" s="312"/>
    </row>
    <row r="26" spans="1:13" ht="15.75" customHeight="1">
      <c r="A26" s="144"/>
      <c r="B26" s="144"/>
      <c r="C26" s="144"/>
      <c r="D26" s="144"/>
      <c r="E26" s="144"/>
      <c r="F26" s="153"/>
      <c r="G26" s="133"/>
      <c r="H26" s="150"/>
      <c r="I26" s="150"/>
      <c r="J26" s="150"/>
      <c r="K26" s="150"/>
      <c r="L26" s="219"/>
      <c r="M26" s="219"/>
    </row>
    <row r="34" spans="1:2">
      <c r="A34" s="134"/>
    </row>
    <row r="35" spans="1:2">
      <c r="A35" s="134"/>
    </row>
    <row r="36" spans="1:2">
      <c r="A36" s="134"/>
    </row>
    <row r="37" spans="1:2">
      <c r="A37" s="134"/>
    </row>
    <row r="38" spans="1:2">
      <c r="A38" s="134"/>
    </row>
    <row r="39" spans="1:2" ht="19.5" customHeight="1">
      <c r="A39" s="134"/>
    </row>
    <row r="40" spans="1:2">
      <c r="A40" s="134"/>
    </row>
    <row r="41" spans="1:2">
      <c r="A41" s="98"/>
      <c r="B41" s="98"/>
    </row>
    <row r="42" spans="1:2">
      <c r="A42" s="134"/>
    </row>
    <row r="43" spans="1:2">
      <c r="A43" s="134"/>
    </row>
    <row r="44" spans="1:2">
      <c r="A44" s="134"/>
    </row>
    <row r="45" spans="1:2">
      <c r="A45" s="134"/>
    </row>
    <row r="46" spans="1:2">
      <c r="A46" s="134"/>
    </row>
    <row r="47" spans="1:2">
      <c r="A47" s="134"/>
    </row>
  </sheetData>
  <mergeCells count="4">
    <mergeCell ref="F6:K6"/>
    <mergeCell ref="A3:K4"/>
    <mergeCell ref="A5:A6"/>
    <mergeCell ref="B5:E6"/>
  </mergeCells>
  <pageMargins left="0.47244094488188981" right="0.47244094488188981" top="1.2204724409448819" bottom="0.78740157480314965" header="0.86614173228346458" footer="0.31496062992125984"/>
  <pageSetup paperSize="9" scale="67" orientation="landscape" r:id="rId1"/>
  <headerFooter alignWithMargins="0">
    <oddHeader>&amp;LWirtschaftsplan für Sonstige Sondervermögen
4. Differenzierung Geschäftsbesorgungsentgelte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I33"/>
  <sheetViews>
    <sheetView zoomScaleNormal="100" workbookViewId="0">
      <selection activeCell="H9" sqref="H9"/>
    </sheetView>
  </sheetViews>
  <sheetFormatPr baseColWidth="10" defaultColWidth="9.140625" defaultRowHeight="12.75"/>
  <cols>
    <col min="1" max="1" width="33" customWidth="1"/>
    <col min="2" max="2" width="40.7109375" customWidth="1"/>
    <col min="3" max="9" width="10.7109375" customWidth="1"/>
  </cols>
  <sheetData>
    <row r="1" spans="1:9" ht="18">
      <c r="A1" s="186" t="s">
        <v>120</v>
      </c>
    </row>
    <row r="2" spans="1:9" ht="18">
      <c r="A2" s="217" t="s">
        <v>177</v>
      </c>
    </row>
    <row r="3" spans="1:9" ht="14.25">
      <c r="A3" s="132" t="s">
        <v>121</v>
      </c>
    </row>
    <row r="4" spans="1:9" ht="18.75" thickBot="1">
      <c r="A4" s="217"/>
      <c r="C4" s="218"/>
      <c r="D4" s="218"/>
      <c r="E4" s="218"/>
      <c r="F4" s="218"/>
      <c r="G4" s="218"/>
    </row>
    <row r="5" spans="1:9" ht="26.25" thickBot="1">
      <c r="A5" s="288" t="s">
        <v>122</v>
      </c>
      <c r="B5" s="289" t="s">
        <v>123</v>
      </c>
      <c r="C5" s="290" t="s">
        <v>152</v>
      </c>
      <c r="D5" s="290" t="s">
        <v>153</v>
      </c>
      <c r="E5" s="290" t="s">
        <v>154</v>
      </c>
      <c r="F5" s="290" t="s">
        <v>155</v>
      </c>
      <c r="G5" s="301" t="s">
        <v>156</v>
      </c>
      <c r="H5" s="302" t="s">
        <v>175</v>
      </c>
      <c r="I5" s="303" t="s">
        <v>166</v>
      </c>
    </row>
    <row r="6" spans="1:9">
      <c r="A6" s="219"/>
      <c r="B6" s="219"/>
      <c r="C6" s="219"/>
      <c r="D6" s="133"/>
      <c r="E6" s="133"/>
      <c r="F6" s="133"/>
      <c r="G6" s="133"/>
      <c r="H6" s="133"/>
      <c r="I6" s="133"/>
    </row>
    <row r="7" spans="1:9" ht="30">
      <c r="A7" s="220" t="s">
        <v>124</v>
      </c>
      <c r="B7" s="221"/>
      <c r="C7" s="219">
        <v>0</v>
      </c>
      <c r="D7" s="222">
        <v>0</v>
      </c>
      <c r="E7" s="222">
        <v>0</v>
      </c>
      <c r="F7" s="222">
        <v>0</v>
      </c>
      <c r="G7" s="222">
        <v>0</v>
      </c>
      <c r="H7" s="222">
        <v>0</v>
      </c>
      <c r="I7" s="222">
        <v>0</v>
      </c>
    </row>
    <row r="8" spans="1:9" ht="38.25">
      <c r="A8" s="223" t="s">
        <v>125</v>
      </c>
      <c r="B8" s="224"/>
      <c r="C8" s="225"/>
      <c r="D8" s="222"/>
      <c r="E8" s="222"/>
      <c r="F8" s="222"/>
      <c r="G8" s="222"/>
      <c r="H8" s="222"/>
      <c r="I8" s="222"/>
    </row>
    <row r="9" spans="1:9" s="299" customFormat="1" ht="25.5">
      <c r="A9" s="297" t="s">
        <v>136</v>
      </c>
      <c r="B9" s="227" t="s">
        <v>186</v>
      </c>
      <c r="C9" s="298">
        <v>280</v>
      </c>
      <c r="D9" s="298">
        <v>280</v>
      </c>
      <c r="E9" s="298">
        <v>280</v>
      </c>
      <c r="F9" s="298">
        <v>280</v>
      </c>
      <c r="G9" s="298">
        <v>280</v>
      </c>
      <c r="H9" s="298">
        <v>280</v>
      </c>
      <c r="I9" s="298">
        <v>280</v>
      </c>
    </row>
    <row r="10" spans="1:9" s="299" customFormat="1" ht="25.5">
      <c r="A10" s="300" t="s">
        <v>137</v>
      </c>
      <c r="B10" s="227" t="s">
        <v>187</v>
      </c>
      <c r="C10" s="298">
        <v>380</v>
      </c>
      <c r="D10" s="298">
        <v>380</v>
      </c>
      <c r="E10" s="298">
        <v>380</v>
      </c>
      <c r="F10" s="298">
        <v>380</v>
      </c>
      <c r="G10" s="298">
        <v>380</v>
      </c>
      <c r="H10" s="298">
        <v>380</v>
      </c>
      <c r="I10" s="298">
        <v>380</v>
      </c>
    </row>
    <row r="11" spans="1:9">
      <c r="A11" s="232" t="s">
        <v>27</v>
      </c>
      <c r="B11" s="224"/>
      <c r="C11" s="225"/>
      <c r="D11" s="222"/>
      <c r="E11" s="222"/>
      <c r="F11" s="222"/>
      <c r="G11" s="222"/>
      <c r="H11" s="222"/>
      <c r="I11" s="222"/>
    </row>
    <row r="12" spans="1:9">
      <c r="A12" s="240" t="s">
        <v>126</v>
      </c>
      <c r="B12" s="241"/>
      <c r="C12" s="241">
        <f t="shared" ref="C12:G12" si="0">SUM(C9:C11)</f>
        <v>660</v>
      </c>
      <c r="D12" s="241">
        <f t="shared" si="0"/>
        <v>660</v>
      </c>
      <c r="E12" s="241">
        <f t="shared" si="0"/>
        <v>660</v>
      </c>
      <c r="F12" s="242">
        <f t="shared" si="0"/>
        <v>660</v>
      </c>
      <c r="G12" s="242">
        <f t="shared" si="0"/>
        <v>660</v>
      </c>
      <c r="H12" s="242">
        <f t="shared" ref="H12:I12" si="1">SUM(H9:H11)</f>
        <v>660</v>
      </c>
      <c r="I12" s="242">
        <f t="shared" si="1"/>
        <v>660</v>
      </c>
    </row>
    <row r="13" spans="1:9">
      <c r="A13" s="233"/>
      <c r="B13" s="224"/>
      <c r="C13" s="225"/>
      <c r="D13" s="222"/>
      <c r="E13" s="222"/>
      <c r="F13" s="133"/>
      <c r="G13" s="222"/>
      <c r="H13" s="222"/>
      <c r="I13" s="222"/>
    </row>
    <row r="14" spans="1:9" ht="15">
      <c r="A14" s="234" t="s">
        <v>127</v>
      </c>
      <c r="B14" s="224"/>
      <c r="C14" s="225">
        <v>0</v>
      </c>
      <c r="D14" s="222">
        <v>0</v>
      </c>
      <c r="E14" s="222">
        <v>0</v>
      </c>
      <c r="F14" s="222">
        <v>0</v>
      </c>
      <c r="G14" s="222">
        <v>0</v>
      </c>
      <c r="H14" s="222">
        <v>1</v>
      </c>
      <c r="I14" s="222">
        <v>2</v>
      </c>
    </row>
    <row r="15" spans="1:9">
      <c r="A15" s="235" t="s">
        <v>128</v>
      </c>
      <c r="B15" s="224"/>
      <c r="C15" s="225"/>
      <c r="D15" s="222"/>
      <c r="E15" s="222"/>
      <c r="F15" s="222"/>
      <c r="G15" s="222"/>
      <c r="H15" s="222"/>
      <c r="I15" s="222"/>
    </row>
    <row r="16" spans="1:9">
      <c r="A16" s="235" t="s">
        <v>129</v>
      </c>
      <c r="B16" s="225"/>
      <c r="C16" s="225"/>
      <c r="D16" s="222"/>
      <c r="E16" s="222"/>
      <c r="F16" s="222"/>
      <c r="G16" s="222"/>
      <c r="H16" s="222"/>
      <c r="I16" s="222"/>
    </row>
    <row r="17" spans="1:9">
      <c r="A17" s="235" t="s">
        <v>129</v>
      </c>
      <c r="B17" s="225"/>
      <c r="C17" s="222"/>
      <c r="D17" s="222"/>
      <c r="E17" s="222"/>
      <c r="F17" s="222"/>
      <c r="G17" s="222"/>
      <c r="H17" s="222"/>
      <c r="I17" s="222"/>
    </row>
    <row r="18" spans="1:9">
      <c r="A18" s="235" t="s">
        <v>129</v>
      </c>
      <c r="B18" s="225"/>
      <c r="C18" s="222"/>
      <c r="D18" s="222"/>
      <c r="E18" s="222"/>
      <c r="F18" s="222"/>
      <c r="G18" s="222"/>
      <c r="H18" s="222"/>
      <c r="I18" s="222"/>
    </row>
    <row r="19" spans="1:9">
      <c r="A19" s="235" t="s">
        <v>130</v>
      </c>
      <c r="B19" s="225"/>
      <c r="C19" s="225"/>
      <c r="D19" s="222"/>
      <c r="E19" s="222"/>
      <c r="F19" s="222"/>
      <c r="G19" s="222"/>
      <c r="H19" s="222"/>
      <c r="I19" s="222"/>
    </row>
    <row r="20" spans="1:9">
      <c r="A20" s="235" t="s">
        <v>27</v>
      </c>
      <c r="B20" s="225"/>
      <c r="C20" s="225"/>
      <c r="D20" s="222"/>
      <c r="E20" s="222"/>
      <c r="F20" s="222"/>
      <c r="G20" s="222"/>
      <c r="H20" s="222"/>
      <c r="I20" s="222"/>
    </row>
    <row r="21" spans="1:9">
      <c r="A21" s="240" t="s">
        <v>126</v>
      </c>
      <c r="B21" s="243"/>
      <c r="C21" s="242">
        <f t="shared" ref="C21:G21" si="2">SUM(C15:C20)</f>
        <v>0</v>
      </c>
      <c r="D21" s="242">
        <f t="shared" si="2"/>
        <v>0</v>
      </c>
      <c r="E21" s="242">
        <f t="shared" si="2"/>
        <v>0</v>
      </c>
      <c r="F21" s="242">
        <f t="shared" si="2"/>
        <v>0</v>
      </c>
      <c r="G21" s="242">
        <f t="shared" si="2"/>
        <v>0</v>
      </c>
      <c r="H21" s="242">
        <f t="shared" ref="H21:I21" si="3">SUM(H15:H20)</f>
        <v>0</v>
      </c>
      <c r="I21" s="242">
        <f t="shared" si="3"/>
        <v>0</v>
      </c>
    </row>
    <row r="22" spans="1:9">
      <c r="A22" s="233"/>
      <c r="B22" s="225"/>
      <c r="C22" s="225"/>
      <c r="D22" s="222"/>
      <c r="E22" s="222"/>
      <c r="F22" s="222"/>
      <c r="G22" s="222"/>
      <c r="H22" s="222"/>
      <c r="I22" s="222"/>
    </row>
    <row r="23" spans="1:9">
      <c r="A23" s="240" t="s">
        <v>131</v>
      </c>
      <c r="B23" s="243"/>
      <c r="C23" s="242">
        <f t="shared" ref="C23:G23" si="4">C21+C12</f>
        <v>660</v>
      </c>
      <c r="D23" s="242">
        <f t="shared" si="4"/>
        <v>660</v>
      </c>
      <c r="E23" s="242">
        <f t="shared" si="4"/>
        <v>660</v>
      </c>
      <c r="F23" s="242">
        <f t="shared" si="4"/>
        <v>660</v>
      </c>
      <c r="G23" s="242">
        <f t="shared" si="4"/>
        <v>660</v>
      </c>
      <c r="H23" s="242">
        <f t="shared" ref="H23:I23" si="5">H21+H12</f>
        <v>660</v>
      </c>
      <c r="I23" s="242">
        <f t="shared" si="5"/>
        <v>660</v>
      </c>
    </row>
    <row r="24" spans="1:9">
      <c r="A24" s="233"/>
      <c r="B24" s="225"/>
      <c r="C24" s="225"/>
      <c r="D24" s="222"/>
      <c r="E24" s="222"/>
      <c r="F24" s="222"/>
      <c r="G24" s="222"/>
      <c r="H24" s="222"/>
      <c r="I24" s="222"/>
    </row>
    <row r="25" spans="1:9" ht="15">
      <c r="A25" s="234" t="s">
        <v>132</v>
      </c>
      <c r="B25" s="225"/>
      <c r="C25" s="225">
        <v>0</v>
      </c>
      <c r="D25" s="222">
        <v>0</v>
      </c>
      <c r="E25" s="222">
        <v>0</v>
      </c>
      <c r="F25" s="222">
        <v>0</v>
      </c>
      <c r="G25" s="222">
        <v>0</v>
      </c>
      <c r="H25" s="222">
        <v>1</v>
      </c>
      <c r="I25" s="222">
        <v>2</v>
      </c>
    </row>
    <row r="26" spans="1:9">
      <c r="A26" s="235" t="s">
        <v>27</v>
      </c>
      <c r="B26" s="225"/>
      <c r="C26" s="225"/>
      <c r="D26" s="222"/>
      <c r="E26" s="222"/>
      <c r="F26" s="222"/>
      <c r="G26" s="222"/>
      <c r="H26" s="222"/>
      <c r="I26" s="222"/>
    </row>
    <row r="27" spans="1:9">
      <c r="A27" s="235" t="s">
        <v>27</v>
      </c>
      <c r="B27" s="225"/>
      <c r="C27" s="225"/>
      <c r="D27" s="222"/>
      <c r="E27" s="222"/>
      <c r="F27" s="222"/>
      <c r="G27" s="222"/>
      <c r="H27" s="222"/>
      <c r="I27" s="222"/>
    </row>
    <row r="28" spans="1:9">
      <c r="A28" s="235" t="s">
        <v>27</v>
      </c>
      <c r="B28" s="225"/>
      <c r="C28" s="225"/>
      <c r="D28" s="222"/>
      <c r="E28" s="222"/>
      <c r="F28" s="222"/>
      <c r="G28" s="222"/>
      <c r="H28" s="222"/>
      <c r="I28" s="222"/>
    </row>
    <row r="29" spans="1:9">
      <c r="A29" s="240" t="s">
        <v>133</v>
      </c>
      <c r="B29" s="243"/>
      <c r="C29" s="243">
        <f t="shared" ref="C29:G29" si="6">SUM(C26:C28)</f>
        <v>0</v>
      </c>
      <c r="D29" s="243">
        <f t="shared" si="6"/>
        <v>0</v>
      </c>
      <c r="E29" s="243">
        <f t="shared" si="6"/>
        <v>0</v>
      </c>
      <c r="F29" s="243">
        <f t="shared" si="6"/>
        <v>0</v>
      </c>
      <c r="G29" s="243">
        <f t="shared" si="6"/>
        <v>0</v>
      </c>
      <c r="H29" s="243">
        <f t="shared" ref="H29:I29" si="7">SUM(H26:H28)</f>
        <v>0</v>
      </c>
      <c r="I29" s="243">
        <f t="shared" si="7"/>
        <v>0</v>
      </c>
    </row>
    <row r="30" spans="1:9">
      <c r="A30" s="287" t="s">
        <v>164</v>
      </c>
      <c r="B30" s="134"/>
    </row>
    <row r="31" spans="1:9">
      <c r="A31" s="287" t="s">
        <v>174</v>
      </c>
      <c r="B31" s="134"/>
    </row>
    <row r="33" spans="1:1">
      <c r="A33" t="s">
        <v>134</v>
      </c>
    </row>
  </sheetData>
  <pageMargins left="0.70866141732283472" right="0.45" top="1.2598425196850394" bottom="0.53" header="0.6692913385826772" footer="0.31496062992125984"/>
  <pageSetup paperSize="9" scale="90" orientation="landscape" r:id="rId1"/>
  <headerFooter>
    <oddHeader xml:space="preserve">&amp;LWirtschaftsplan für Sonstige Sondervermögen
5. Zusammenstellung Haushaltsstelllen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L40"/>
  <sheetViews>
    <sheetView zoomScale="80" zoomScaleNormal="80" workbookViewId="0">
      <selection activeCell="C2" sqref="C2:J2"/>
    </sheetView>
  </sheetViews>
  <sheetFormatPr baseColWidth="10" defaultColWidth="6.28515625" defaultRowHeight="12.75"/>
  <cols>
    <col min="1" max="1" width="6.28515625" style="12" bestFit="1" customWidth="1"/>
    <col min="2" max="2" width="44.140625" style="12" customWidth="1"/>
    <col min="3" max="10" width="12.7109375" style="12" customWidth="1"/>
    <col min="11" max="11" width="9.5703125" style="9" customWidth="1"/>
    <col min="12" max="12" width="3" style="120" customWidth="1"/>
    <col min="13" max="16384" width="6.28515625" style="12"/>
  </cols>
  <sheetData>
    <row r="1" spans="1:12" customFormat="1" ht="23.25" customHeight="1">
      <c r="A1" s="351" t="s">
        <v>12</v>
      </c>
      <c r="B1" s="352"/>
      <c r="C1" s="352"/>
      <c r="D1" s="352"/>
      <c r="E1" s="352"/>
      <c r="F1" s="352"/>
      <c r="G1" s="352"/>
      <c r="H1" s="352"/>
      <c r="I1" s="352"/>
      <c r="J1" s="353"/>
    </row>
    <row r="2" spans="1:12" ht="18.75" customHeight="1">
      <c r="A2" s="354" t="s">
        <v>64</v>
      </c>
      <c r="B2" s="355"/>
      <c r="C2" s="359" t="s">
        <v>178</v>
      </c>
      <c r="D2" s="359"/>
      <c r="E2" s="359"/>
      <c r="F2" s="359"/>
      <c r="G2" s="359"/>
      <c r="H2" s="359"/>
      <c r="I2" s="359"/>
      <c r="J2" s="360"/>
      <c r="K2" s="116"/>
      <c r="L2" s="34"/>
    </row>
    <row r="3" spans="1:12" ht="15.75" customHeight="1">
      <c r="A3" s="354" t="s">
        <v>14</v>
      </c>
      <c r="B3" s="355"/>
      <c r="C3" s="32"/>
      <c r="D3" s="32"/>
      <c r="E3" s="32"/>
      <c r="F3" s="32"/>
      <c r="G3" s="356" t="s">
        <v>145</v>
      </c>
      <c r="H3" s="357"/>
      <c r="I3" s="357"/>
      <c r="J3" s="358"/>
      <c r="K3" s="35"/>
      <c r="L3" s="35"/>
    </row>
    <row r="4" spans="1:12" ht="15.75" customHeight="1">
      <c r="A4" s="347"/>
      <c r="B4" s="348"/>
      <c r="C4" s="131"/>
      <c r="D4" s="131"/>
      <c r="E4" s="131"/>
      <c r="F4" s="32"/>
      <c r="G4" s="349" t="s">
        <v>50</v>
      </c>
      <c r="H4" s="350"/>
      <c r="I4" s="349" t="s">
        <v>49</v>
      </c>
      <c r="J4" s="350"/>
      <c r="K4" s="35"/>
      <c r="L4" s="35"/>
    </row>
    <row r="5" spans="1:12" ht="17.25" customHeight="1">
      <c r="A5" s="341" t="s">
        <v>22</v>
      </c>
      <c r="B5" s="342"/>
      <c r="C5" s="264" t="s">
        <v>85</v>
      </c>
      <c r="D5" s="264" t="s">
        <v>85</v>
      </c>
      <c r="E5" s="264" t="s">
        <v>21</v>
      </c>
      <c r="F5" s="264" t="s">
        <v>84</v>
      </c>
      <c r="G5" s="265" t="s">
        <v>6</v>
      </c>
      <c r="H5" s="266" t="s">
        <v>7</v>
      </c>
      <c r="I5" s="265" t="s">
        <v>8</v>
      </c>
      <c r="J5" s="265" t="s">
        <v>47</v>
      </c>
      <c r="K5" s="117"/>
      <c r="L5" s="118"/>
    </row>
    <row r="6" spans="1:12" ht="17.25" customHeight="1">
      <c r="A6" s="343"/>
      <c r="B6" s="344"/>
      <c r="C6" s="259">
        <v>2015</v>
      </c>
      <c r="D6" s="259">
        <v>2016</v>
      </c>
      <c r="E6" s="259">
        <v>2017</v>
      </c>
      <c r="F6" s="259">
        <v>2017</v>
      </c>
      <c r="G6" s="260">
        <v>2018</v>
      </c>
      <c r="H6" s="260">
        <v>2019</v>
      </c>
      <c r="I6" s="261">
        <v>2020</v>
      </c>
      <c r="J6" s="262">
        <v>2021</v>
      </c>
      <c r="K6" s="117"/>
      <c r="L6" s="118"/>
    </row>
    <row r="7" spans="1:12" ht="22.5" customHeight="1">
      <c r="A7" s="345"/>
      <c r="B7" s="346"/>
      <c r="C7" s="267" t="s">
        <v>3</v>
      </c>
      <c r="D7" s="267" t="s">
        <v>3</v>
      </c>
      <c r="E7" s="268" t="s">
        <v>3</v>
      </c>
      <c r="F7" s="267" t="s">
        <v>3</v>
      </c>
      <c r="G7" s="267" t="s">
        <v>3</v>
      </c>
      <c r="H7" s="267" t="s">
        <v>3</v>
      </c>
      <c r="I7" s="267" t="s">
        <v>3</v>
      </c>
      <c r="J7" s="267" t="s">
        <v>3</v>
      </c>
      <c r="K7" s="119"/>
      <c r="L7" s="118"/>
    </row>
    <row r="8" spans="1:12" ht="18" customHeight="1">
      <c r="A8" s="315" t="s">
        <v>25</v>
      </c>
      <c r="B8" s="337" t="s">
        <v>139</v>
      </c>
      <c r="C8" s="338"/>
      <c r="D8" s="339"/>
      <c r="E8" s="339"/>
      <c r="F8" s="339"/>
      <c r="G8" s="339"/>
      <c r="H8" s="339"/>
      <c r="I8" s="339"/>
      <c r="J8" s="340"/>
      <c r="K8" s="11"/>
      <c r="L8" s="11"/>
    </row>
    <row r="9" spans="1:12" ht="19.350000000000001" customHeight="1">
      <c r="A9" s="124">
        <v>1</v>
      </c>
      <c r="B9" s="28" t="s">
        <v>9</v>
      </c>
      <c r="C9" s="28">
        <f>EPlan_CSG!C12+'EPlan TSVG'!C12</f>
        <v>1451</v>
      </c>
      <c r="D9" s="248">
        <f>EPlan_CSG!D12+'EPlan TSVG'!D12</f>
        <v>1492</v>
      </c>
      <c r="E9" s="213">
        <f>EPlan_CSG!E12+'EPlan TSVG'!E12</f>
        <v>1475</v>
      </c>
      <c r="F9" s="248">
        <f>EPlan_CSG!F12+'EPlan TSVG'!F12</f>
        <v>1542</v>
      </c>
      <c r="G9" s="248">
        <f>EPlan_CSG!G12+'EPlan TSVG'!G12</f>
        <v>1477</v>
      </c>
      <c r="H9" s="248">
        <f>EPlan_CSG!H12+'EPlan TSVG'!H12</f>
        <v>1464</v>
      </c>
      <c r="I9" s="248">
        <f>EPlan_CSG!I12+'EPlan TSVG'!I12</f>
        <v>1493</v>
      </c>
      <c r="J9" s="248">
        <f>EPlan_CSG!J12+'EPlan TSVG'!J12</f>
        <v>1518</v>
      </c>
      <c r="K9" s="10"/>
      <c r="L9" s="36"/>
    </row>
    <row r="10" spans="1:12" ht="19.350000000000001" customHeight="1">
      <c r="A10" s="125"/>
      <c r="B10" s="173" t="s">
        <v>88</v>
      </c>
      <c r="C10" s="29">
        <f>EPlan_CSG!C13+'EPlan TSVG'!C13</f>
        <v>0</v>
      </c>
      <c r="D10" s="249">
        <f>EPlan_CSG!D13+'EPlan TSVG'!D13</f>
        <v>0</v>
      </c>
      <c r="E10" s="131">
        <f>EPlan_CSG!E13+'EPlan TSVG'!E13</f>
        <v>0</v>
      </c>
      <c r="F10" s="249">
        <f>EPlan_CSG!F13+'EPlan TSVG'!F13</f>
        <v>0</v>
      </c>
      <c r="G10" s="249">
        <f>EPlan_CSG!G13+'EPlan TSVG'!G13</f>
        <v>0</v>
      </c>
      <c r="H10" s="249">
        <f>EPlan_CSG!H13+'EPlan TSVG'!H13</f>
        <v>0</v>
      </c>
      <c r="I10" s="249">
        <f>EPlan_CSG!I13+'EPlan TSVG'!I13</f>
        <v>0</v>
      </c>
      <c r="J10" s="249">
        <f>EPlan_CSG!J13+'EPlan TSVG'!J13</f>
        <v>0</v>
      </c>
      <c r="K10" s="10"/>
      <c r="L10" s="36"/>
    </row>
    <row r="11" spans="1:12" ht="19.350000000000001" customHeight="1">
      <c r="A11" s="125"/>
      <c r="B11" s="173" t="s">
        <v>89</v>
      </c>
      <c r="C11" s="29">
        <f>EPlan_CSG!C14+'EPlan TSVG'!C14</f>
        <v>437</v>
      </c>
      <c r="D11" s="249">
        <f>EPlan_CSG!D14+'EPlan TSVG'!D14</f>
        <v>439</v>
      </c>
      <c r="E11" s="131">
        <f>EPlan_CSG!E14+'EPlan TSVG'!E14</f>
        <v>392</v>
      </c>
      <c r="F11" s="249">
        <f>EPlan_CSG!F14+'EPlan TSVG'!F14</f>
        <v>406</v>
      </c>
      <c r="G11" s="249">
        <f>EPlan_CSG!G14+'EPlan TSVG'!G14</f>
        <v>386</v>
      </c>
      <c r="H11" s="249">
        <f>EPlan_CSG!H14+'EPlan TSVG'!H14</f>
        <v>369</v>
      </c>
      <c r="I11" s="249">
        <f>EPlan_CSG!I14+'EPlan TSVG'!I14</f>
        <v>369</v>
      </c>
      <c r="J11" s="249">
        <f>EPlan_CSG!J14+'EPlan TSVG'!J14</f>
        <v>369</v>
      </c>
      <c r="K11" s="10"/>
      <c r="L11" s="36"/>
    </row>
    <row r="12" spans="1:12" ht="19.350000000000001" customHeight="1">
      <c r="A12" s="125"/>
      <c r="B12" s="173" t="s">
        <v>90</v>
      </c>
      <c r="C12" s="29">
        <f>EPlan_CSG!C15+'EPlan TSVG'!C15</f>
        <v>751</v>
      </c>
      <c r="D12" s="249">
        <f>EPlan_CSG!D15+'EPlan TSVG'!D15</f>
        <v>804</v>
      </c>
      <c r="E12" s="131">
        <f>EPlan_CSG!E15+'EPlan TSVG'!E15</f>
        <v>823</v>
      </c>
      <c r="F12" s="249">
        <f>EPlan_CSG!F15+'EPlan TSVG'!F15</f>
        <v>806</v>
      </c>
      <c r="G12" s="249">
        <f>EPlan_CSG!G15+'EPlan TSVG'!G15</f>
        <v>823</v>
      </c>
      <c r="H12" s="249">
        <f>EPlan_CSG!H15+'EPlan TSVG'!H15</f>
        <v>823</v>
      </c>
      <c r="I12" s="249">
        <f>EPlan_CSG!I15+'EPlan TSVG'!I15</f>
        <v>848</v>
      </c>
      <c r="J12" s="249">
        <f>EPlan_CSG!J15+'EPlan TSVG'!J15</f>
        <v>869</v>
      </c>
      <c r="K12" s="10"/>
      <c r="L12" s="36"/>
    </row>
    <row r="13" spans="1:12" ht="19.350000000000001" customHeight="1">
      <c r="A13" s="125"/>
      <c r="B13" s="173" t="s">
        <v>91</v>
      </c>
      <c r="C13" s="29">
        <f>EPlan_CSG!C16+'EPlan TSVG'!C16</f>
        <v>263</v>
      </c>
      <c r="D13" s="249">
        <f>EPlan_CSG!D16+'EPlan TSVG'!D16</f>
        <v>249</v>
      </c>
      <c r="E13" s="131">
        <f>EPlan_CSG!E16+'EPlan TSVG'!E16</f>
        <v>260</v>
      </c>
      <c r="F13" s="249">
        <f>EPlan_CSG!F16+'EPlan TSVG'!F16</f>
        <v>330</v>
      </c>
      <c r="G13" s="249">
        <f>EPlan_CSG!G16+'EPlan TSVG'!G16</f>
        <v>268</v>
      </c>
      <c r="H13" s="249">
        <f>EPlan_CSG!H16+'EPlan TSVG'!H16</f>
        <v>272</v>
      </c>
      <c r="I13" s="249">
        <f>EPlan_CSG!I16+'EPlan TSVG'!I16</f>
        <v>276</v>
      </c>
      <c r="J13" s="249">
        <f>EPlan_CSG!J16+'EPlan TSVG'!J16</f>
        <v>280</v>
      </c>
      <c r="K13" s="10"/>
      <c r="L13" s="36"/>
    </row>
    <row r="14" spans="1:12" ht="19.350000000000001" customHeight="1">
      <c r="A14" s="125">
        <v>2</v>
      </c>
      <c r="B14" s="29" t="s">
        <v>15</v>
      </c>
      <c r="C14" s="29">
        <f>EPlan_CSG!C17+'EPlan TSVG'!C17</f>
        <v>-2</v>
      </c>
      <c r="D14" s="249">
        <f>EPlan_CSG!D17+'EPlan TSVG'!D17</f>
        <v>0</v>
      </c>
      <c r="E14" s="131">
        <f>EPlan_CSG!E17+'EPlan TSVG'!E17</f>
        <v>0</v>
      </c>
      <c r="F14" s="249">
        <f>EPlan_CSG!F17+'EPlan TSVG'!F17</f>
        <v>0</v>
      </c>
      <c r="G14" s="249">
        <f>EPlan_CSG!G17+'EPlan TSVG'!G17</f>
        <v>0</v>
      </c>
      <c r="H14" s="249">
        <f>EPlan_CSG!H17+'EPlan TSVG'!H17</f>
        <v>0</v>
      </c>
      <c r="I14" s="249">
        <f>EPlan_CSG!I17+'EPlan TSVG'!I17</f>
        <v>0</v>
      </c>
      <c r="J14" s="249">
        <f>EPlan_CSG!J17+'EPlan TSVG'!J17</f>
        <v>0</v>
      </c>
      <c r="K14" s="10"/>
      <c r="L14" s="36"/>
    </row>
    <row r="15" spans="1:12" ht="19.350000000000001" customHeight="1">
      <c r="A15" s="125">
        <v>3</v>
      </c>
      <c r="B15" s="121" t="s">
        <v>82</v>
      </c>
      <c r="C15" s="29">
        <f>EPlan_CSG!C18+'EPlan TSVG'!C18</f>
        <v>39</v>
      </c>
      <c r="D15" s="249">
        <f>EPlan_CSG!D18+'EPlan TSVG'!D18</f>
        <v>93</v>
      </c>
      <c r="E15" s="131">
        <f>EPlan_CSG!E18+'EPlan TSVG'!E18</f>
        <v>137</v>
      </c>
      <c r="F15" s="249">
        <f>EPlan_CSG!F18+'EPlan TSVG'!F18</f>
        <v>6</v>
      </c>
      <c r="G15" s="249">
        <f>EPlan_CSG!G18+'EPlan TSVG'!G18</f>
        <v>137</v>
      </c>
      <c r="H15" s="249">
        <f>EPlan_CSG!H18+'EPlan TSVG'!H18</f>
        <v>137</v>
      </c>
      <c r="I15" s="249">
        <f>EPlan_CSG!I18+'EPlan TSVG'!I18</f>
        <v>137</v>
      </c>
      <c r="J15" s="249">
        <f>EPlan_CSG!J18+'EPlan TSVG'!J18</f>
        <v>137</v>
      </c>
      <c r="K15" s="10"/>
      <c r="L15" s="36"/>
    </row>
    <row r="16" spans="1:12" s="33" customFormat="1" ht="19.350000000000001" customHeight="1">
      <c r="A16" s="125">
        <v>4</v>
      </c>
      <c r="B16" s="46" t="s">
        <v>40</v>
      </c>
      <c r="C16" s="46">
        <f>SUM(C9+C14+C15)</f>
        <v>1488</v>
      </c>
      <c r="D16" s="166">
        <f t="shared" ref="D16:J16" si="0">SUM(D9+D14+D15)</f>
        <v>1585</v>
      </c>
      <c r="E16" s="211">
        <f t="shared" si="0"/>
        <v>1612</v>
      </c>
      <c r="F16" s="166">
        <f t="shared" si="0"/>
        <v>1548</v>
      </c>
      <c r="G16" s="166">
        <f t="shared" si="0"/>
        <v>1614</v>
      </c>
      <c r="H16" s="166">
        <f t="shared" si="0"/>
        <v>1601</v>
      </c>
      <c r="I16" s="166">
        <f t="shared" si="0"/>
        <v>1630</v>
      </c>
      <c r="J16" s="166">
        <f t="shared" si="0"/>
        <v>1655</v>
      </c>
      <c r="K16" s="37"/>
      <c r="L16" s="37"/>
    </row>
    <row r="17" spans="1:12" ht="19.350000000000001" customHeight="1">
      <c r="A17" s="125">
        <v>5</v>
      </c>
      <c r="B17" s="29" t="s">
        <v>16</v>
      </c>
      <c r="C17" s="29">
        <f>EPlan_CSG!C20+'EPlan TSVG'!C20</f>
        <v>263</v>
      </c>
      <c r="D17" s="249">
        <f>EPlan_CSG!D20+'EPlan TSVG'!D20</f>
        <v>234</v>
      </c>
      <c r="E17" s="131">
        <f>EPlan_CSG!E20+'EPlan TSVG'!E20</f>
        <v>256</v>
      </c>
      <c r="F17" s="249">
        <f>EPlan_CSG!F20+'EPlan TSVG'!F20</f>
        <v>290</v>
      </c>
      <c r="G17" s="249">
        <f>EPlan_CSG!G20+'EPlan TSVG'!G20</f>
        <v>269</v>
      </c>
      <c r="H17" s="249">
        <f>EPlan_CSG!H20+'EPlan TSVG'!H20</f>
        <v>283</v>
      </c>
      <c r="I17" s="249">
        <f>EPlan_CSG!I20+'EPlan TSVG'!I20</f>
        <v>297</v>
      </c>
      <c r="J17" s="249">
        <f>EPlan_CSG!J20+'EPlan TSVG'!J20</f>
        <v>312</v>
      </c>
      <c r="K17" s="10"/>
      <c r="L17" s="36"/>
    </row>
    <row r="18" spans="1:12" ht="19.350000000000001" customHeight="1">
      <c r="A18" s="125">
        <v>6</v>
      </c>
      <c r="B18" s="29" t="s">
        <v>11</v>
      </c>
      <c r="C18" s="29">
        <f>EPlan_CSG!C21+'EPlan TSVG'!C21</f>
        <v>860</v>
      </c>
      <c r="D18" s="249">
        <f>EPlan_CSG!D21+'EPlan TSVG'!D21</f>
        <v>910</v>
      </c>
      <c r="E18" s="131">
        <f>EPlan_CSG!E21+'EPlan TSVG'!E21</f>
        <v>1454</v>
      </c>
      <c r="F18" s="249">
        <f>EPlan_CSG!F21+'EPlan TSVG'!F21</f>
        <v>1322</v>
      </c>
      <c r="G18" s="249">
        <f>EPlan_CSG!G21+'EPlan TSVG'!G21</f>
        <v>1384</v>
      </c>
      <c r="H18" s="249">
        <f>EPlan_CSG!H21+'EPlan TSVG'!H21</f>
        <v>1404</v>
      </c>
      <c r="I18" s="249">
        <f>EPlan_CSG!I21+'EPlan TSVG'!I21</f>
        <v>1437</v>
      </c>
      <c r="J18" s="249">
        <f>EPlan_CSG!J21+'EPlan TSVG'!J21</f>
        <v>1472</v>
      </c>
      <c r="K18" s="10"/>
      <c r="L18" s="36"/>
    </row>
    <row r="19" spans="1:12" ht="19.350000000000001" customHeight="1">
      <c r="A19" s="125" t="s">
        <v>73</v>
      </c>
      <c r="B19" s="123" t="s">
        <v>71</v>
      </c>
      <c r="C19" s="29">
        <f>EPlan_CSG!C22+'EPlan TSVG'!C22</f>
        <v>551</v>
      </c>
      <c r="D19" s="249">
        <f>EPlan_CSG!D22+'EPlan TSVG'!D22</f>
        <v>584</v>
      </c>
      <c r="E19" s="131">
        <f>EPlan_CSG!E22+'EPlan TSVG'!E22</f>
        <v>600</v>
      </c>
      <c r="F19" s="249">
        <f>EPlan_CSG!F22+'EPlan TSVG'!F22</f>
        <v>600</v>
      </c>
      <c r="G19" s="249">
        <f>EPlan_CSG!G22+'EPlan TSVG'!G22</f>
        <v>633</v>
      </c>
      <c r="H19" s="249">
        <f>EPlan_CSG!H22+'EPlan TSVG'!H22</f>
        <v>654</v>
      </c>
      <c r="I19" s="249">
        <f>EPlan_CSG!I22+'EPlan TSVG'!I22</f>
        <v>686</v>
      </c>
      <c r="J19" s="249">
        <f>EPlan_CSG!J22+'EPlan TSVG'!J22</f>
        <v>721</v>
      </c>
      <c r="K19" s="10"/>
      <c r="L19" s="36"/>
    </row>
    <row r="20" spans="1:12" ht="19.350000000000001" customHeight="1">
      <c r="A20" s="125">
        <v>7</v>
      </c>
      <c r="B20" s="29" t="s">
        <v>41</v>
      </c>
      <c r="C20" s="29">
        <f>EPlan_CSG!C23+'EPlan TSVG'!C23</f>
        <v>811</v>
      </c>
      <c r="D20" s="249">
        <f>EPlan_CSG!D23+'EPlan TSVG'!D23</f>
        <v>1060</v>
      </c>
      <c r="E20" s="131">
        <f>EPlan_CSG!E23+'EPlan TSVG'!E23</f>
        <v>980</v>
      </c>
      <c r="F20" s="249">
        <f>EPlan_CSG!F23+'EPlan TSVG'!F23</f>
        <v>1070</v>
      </c>
      <c r="G20" s="249">
        <f>EPlan_CSG!G23+'EPlan TSVG'!G23</f>
        <v>1590</v>
      </c>
      <c r="H20" s="249">
        <f>EPlan_CSG!H23+'EPlan TSVG'!H23</f>
        <v>1590</v>
      </c>
      <c r="I20" s="249">
        <f>EPlan_CSG!I23+'EPlan TSVG'!I23</f>
        <v>1590</v>
      </c>
      <c r="J20" s="249">
        <f>EPlan_CSG!J23+'EPlan TSVG'!J23</f>
        <v>1590</v>
      </c>
      <c r="K20" s="10"/>
      <c r="L20" s="36"/>
    </row>
    <row r="21" spans="1:12" ht="19.350000000000001" customHeight="1">
      <c r="A21" s="125">
        <v>8</v>
      </c>
      <c r="B21" s="29" t="s">
        <v>17</v>
      </c>
      <c r="C21" s="29">
        <f>EPlan_CSG!C24+'EPlan TSVG'!C24</f>
        <v>350</v>
      </c>
      <c r="D21" s="249">
        <f>EPlan_CSG!D24+'EPlan TSVG'!D24</f>
        <v>358</v>
      </c>
      <c r="E21" s="131">
        <f>EPlan_CSG!E24+'EPlan TSVG'!E24</f>
        <v>383</v>
      </c>
      <c r="F21" s="249">
        <f>EPlan_CSG!F24+'EPlan TSVG'!F24</f>
        <v>529</v>
      </c>
      <c r="G21" s="249">
        <f>EPlan_CSG!G24+'EPlan TSVG'!G24</f>
        <v>399</v>
      </c>
      <c r="H21" s="249">
        <f>EPlan_CSG!H24+'EPlan TSVG'!H24</f>
        <v>408</v>
      </c>
      <c r="I21" s="249">
        <f>EPlan_CSG!I24+'EPlan TSVG'!I24</f>
        <v>419</v>
      </c>
      <c r="J21" s="249">
        <f>EPlan_CSG!J24+'EPlan TSVG'!J24</f>
        <v>429</v>
      </c>
      <c r="K21" s="10"/>
      <c r="L21" s="36"/>
    </row>
    <row r="22" spans="1:12" ht="19.350000000000001" customHeight="1">
      <c r="A22" s="201" t="s">
        <v>114</v>
      </c>
      <c r="B22" s="123" t="s">
        <v>113</v>
      </c>
      <c r="C22" s="29">
        <f>EPlan_CSG!C25+'EPlan TSVG'!C25</f>
        <v>144</v>
      </c>
      <c r="D22" s="249">
        <f>EPlan_CSG!D25+'EPlan TSVG'!D25</f>
        <v>155</v>
      </c>
      <c r="E22" s="131">
        <f>EPlan_CSG!E25+'EPlan TSVG'!E25</f>
        <v>156</v>
      </c>
      <c r="F22" s="249">
        <f>EPlan_CSG!F25+'EPlan TSVG'!F25</f>
        <v>156</v>
      </c>
      <c r="G22" s="249">
        <f>EPlan_CSG!G25+'EPlan TSVG'!G25</f>
        <v>163</v>
      </c>
      <c r="H22" s="249">
        <f>EPlan_CSG!H25+'EPlan TSVG'!H25</f>
        <v>168</v>
      </c>
      <c r="I22" s="249">
        <f>EPlan_CSG!I25+'EPlan TSVG'!I25</f>
        <v>174</v>
      </c>
      <c r="J22" s="249">
        <f>EPlan_CSG!J25+'EPlan TSVG'!J25</f>
        <v>180</v>
      </c>
      <c r="K22" s="10"/>
      <c r="L22" s="36"/>
    </row>
    <row r="23" spans="1:12" s="33" customFormat="1" ht="19.350000000000001" customHeight="1">
      <c r="A23" s="126">
        <v>9</v>
      </c>
      <c r="B23" s="246" t="s">
        <v>18</v>
      </c>
      <c r="C23" s="246">
        <f>SUM(C17:C21)-C19</f>
        <v>2284</v>
      </c>
      <c r="D23" s="250">
        <f>SUM(D17:D21)-D19</f>
        <v>2562</v>
      </c>
      <c r="E23" s="247">
        <f>SUM(E17:E21)-E19</f>
        <v>3073</v>
      </c>
      <c r="F23" s="250">
        <f t="shared" ref="F23:J23" si="1">SUM(F17:F21)-F19</f>
        <v>3211</v>
      </c>
      <c r="G23" s="250">
        <f t="shared" si="1"/>
        <v>3642</v>
      </c>
      <c r="H23" s="250">
        <f t="shared" si="1"/>
        <v>3685</v>
      </c>
      <c r="I23" s="250">
        <f t="shared" si="1"/>
        <v>3743</v>
      </c>
      <c r="J23" s="250">
        <f t="shared" si="1"/>
        <v>3803</v>
      </c>
      <c r="K23" s="37"/>
      <c r="L23" s="37"/>
    </row>
    <row r="24" spans="1:12" s="33" customFormat="1" ht="19.350000000000001" customHeight="1">
      <c r="A24" s="125">
        <v>10</v>
      </c>
      <c r="B24" s="30" t="s">
        <v>0</v>
      </c>
      <c r="C24" s="30">
        <f>C16-C23</f>
        <v>-796</v>
      </c>
      <c r="D24" s="251">
        <f>D16-D23</f>
        <v>-977</v>
      </c>
      <c r="E24" s="212">
        <f>E16-E23</f>
        <v>-1461</v>
      </c>
      <c r="F24" s="251">
        <f>F16-F23</f>
        <v>-1663</v>
      </c>
      <c r="G24" s="168">
        <f>G16-G23</f>
        <v>-2028</v>
      </c>
      <c r="H24" s="168">
        <f t="shared" ref="H24:J24" si="2">H16-H23</f>
        <v>-2084</v>
      </c>
      <c r="I24" s="168">
        <f t="shared" si="2"/>
        <v>-2113</v>
      </c>
      <c r="J24" s="168">
        <f t="shared" si="2"/>
        <v>-2148</v>
      </c>
      <c r="K24" s="37"/>
      <c r="L24" s="37"/>
    </row>
    <row r="25" spans="1:12" ht="19.350000000000001" customHeight="1">
      <c r="A25" s="125">
        <v>11</v>
      </c>
      <c r="B25" s="29" t="s">
        <v>4</v>
      </c>
      <c r="C25" s="29">
        <f>EPlan_CSG!C28+'EPlan TSVG'!C28</f>
        <v>0</v>
      </c>
      <c r="D25" s="249">
        <f>EPlan_CSG!D28+'EPlan TSVG'!D28</f>
        <v>0</v>
      </c>
      <c r="E25" s="131">
        <f>EPlan_CSG!E28+'EPlan TSVG'!E28</f>
        <v>0</v>
      </c>
      <c r="F25" s="249">
        <f>EPlan_CSG!F28+'EPlan TSVG'!F28</f>
        <v>0</v>
      </c>
      <c r="G25" s="249">
        <f>EPlan_CSG!G28+'EPlan TSVG'!G28</f>
        <v>0</v>
      </c>
      <c r="H25" s="249">
        <f>EPlan_CSG!H28+'EPlan TSVG'!H28</f>
        <v>0</v>
      </c>
      <c r="I25" s="249">
        <f>EPlan_CSG!I28+'EPlan TSVG'!I28</f>
        <v>0</v>
      </c>
      <c r="J25" s="249">
        <f>EPlan_CSG!J28+'EPlan TSVG'!J28</f>
        <v>0</v>
      </c>
      <c r="K25" s="10"/>
      <c r="L25" s="36"/>
    </row>
    <row r="26" spans="1:12" ht="19.350000000000001" customHeight="1">
      <c r="A26" s="125">
        <v>12</v>
      </c>
      <c r="B26" s="29" t="s">
        <v>2</v>
      </c>
      <c r="C26" s="29">
        <f>EPlan_CSG!C29+'EPlan TSVG'!C29</f>
        <v>0</v>
      </c>
      <c r="D26" s="249">
        <f>EPlan_CSG!D29+'EPlan TSVG'!D29</f>
        <v>0</v>
      </c>
      <c r="E26" s="131">
        <f>EPlan_CSG!E29+'EPlan TSVG'!E29</f>
        <v>0</v>
      </c>
      <c r="F26" s="249">
        <f>EPlan_CSG!F29+'EPlan TSVG'!F29</f>
        <v>0</v>
      </c>
      <c r="G26" s="249">
        <f>EPlan_CSG!G29+'EPlan TSVG'!G29</f>
        <v>0</v>
      </c>
      <c r="H26" s="249">
        <f>EPlan_CSG!H29+'EPlan TSVG'!H29</f>
        <v>0</v>
      </c>
      <c r="I26" s="249">
        <f>EPlan_CSG!I29+'EPlan TSVG'!I29</f>
        <v>0</v>
      </c>
      <c r="J26" s="249">
        <f>EPlan_CSG!J29+'EPlan TSVG'!J29</f>
        <v>0</v>
      </c>
      <c r="K26" s="10"/>
      <c r="L26" s="36"/>
    </row>
    <row r="27" spans="1:12" ht="19.350000000000001" customHeight="1">
      <c r="A27" s="125">
        <v>13</v>
      </c>
      <c r="B27" s="29" t="s">
        <v>1</v>
      </c>
      <c r="C27" s="29">
        <f>EPlan_CSG!C30+'EPlan TSVG'!C30</f>
        <v>0</v>
      </c>
      <c r="D27" s="249">
        <f>EPlan_CSG!D30+'EPlan TSVG'!D30</f>
        <v>0</v>
      </c>
      <c r="E27" s="131">
        <f>EPlan_CSG!E30+'EPlan TSVG'!E30</f>
        <v>0</v>
      </c>
      <c r="F27" s="249">
        <f>EPlan_CSG!F30+'EPlan TSVG'!F30</f>
        <v>0</v>
      </c>
      <c r="G27" s="249">
        <f>EPlan_CSG!G30+'EPlan TSVG'!G30</f>
        <v>0</v>
      </c>
      <c r="H27" s="249">
        <f>EPlan_CSG!H30+'EPlan TSVG'!H30</f>
        <v>0</v>
      </c>
      <c r="I27" s="249">
        <f>EPlan_CSG!I30+'EPlan TSVG'!I30</f>
        <v>0</v>
      </c>
      <c r="J27" s="249">
        <f>EPlan_CSG!J30+'EPlan TSVG'!J30</f>
        <v>0</v>
      </c>
      <c r="K27" s="10"/>
      <c r="L27" s="36"/>
    </row>
    <row r="28" spans="1:12" s="33" customFormat="1" ht="19.350000000000001" customHeight="1">
      <c r="A28" s="126">
        <v>14</v>
      </c>
      <c r="B28" s="31" t="s">
        <v>5</v>
      </c>
      <c r="C28" s="31">
        <f t="shared" ref="C28" si="3">SUM(C25:C27)</f>
        <v>0</v>
      </c>
      <c r="D28" s="170">
        <f t="shared" ref="D28:J28" si="4">SUM(D25:D27)</f>
        <v>0</v>
      </c>
      <c r="E28" s="214">
        <f t="shared" si="4"/>
        <v>0</v>
      </c>
      <c r="F28" s="170">
        <f t="shared" si="4"/>
        <v>0</v>
      </c>
      <c r="G28" s="252">
        <f t="shared" si="4"/>
        <v>0</v>
      </c>
      <c r="H28" s="252">
        <f t="shared" si="4"/>
        <v>0</v>
      </c>
      <c r="I28" s="252">
        <f>SUM(I25:I27)</f>
        <v>0</v>
      </c>
      <c r="J28" s="252">
        <f t="shared" si="4"/>
        <v>0</v>
      </c>
      <c r="K28" s="37"/>
      <c r="L28" s="37"/>
    </row>
    <row r="29" spans="1:12" s="33" customFormat="1" ht="19.350000000000001" customHeight="1">
      <c r="A29" s="125">
        <v>15</v>
      </c>
      <c r="B29" s="30" t="s">
        <v>19</v>
      </c>
      <c r="C29" s="30">
        <f t="shared" ref="C29:J29" si="5">C24+C28</f>
        <v>-796</v>
      </c>
      <c r="D29" s="251">
        <f t="shared" si="5"/>
        <v>-977</v>
      </c>
      <c r="E29" s="212">
        <f t="shared" si="5"/>
        <v>-1461</v>
      </c>
      <c r="F29" s="251">
        <f t="shared" si="5"/>
        <v>-1663</v>
      </c>
      <c r="G29" s="168">
        <f t="shared" si="5"/>
        <v>-2028</v>
      </c>
      <c r="H29" s="168">
        <f t="shared" si="5"/>
        <v>-2084</v>
      </c>
      <c r="I29" s="168">
        <f t="shared" si="5"/>
        <v>-2113</v>
      </c>
      <c r="J29" s="168">
        <f t="shared" si="5"/>
        <v>-2148</v>
      </c>
      <c r="K29" s="37"/>
      <c r="L29" s="37"/>
    </row>
    <row r="30" spans="1:12" s="33" customFormat="1" ht="19.350000000000001" customHeight="1">
      <c r="A30" s="125">
        <v>16</v>
      </c>
      <c r="B30" s="156" t="s">
        <v>67</v>
      </c>
      <c r="C30" s="29">
        <f>EPlan_CSG!C33+'EPlan TSVG'!C33</f>
        <v>0</v>
      </c>
      <c r="D30" s="249">
        <f>EPlan_CSG!D33+'EPlan TSVG'!D33</f>
        <v>0</v>
      </c>
      <c r="E30" s="131">
        <f>EPlan_CSG!E33+'EPlan TSVG'!E33</f>
        <v>0</v>
      </c>
      <c r="F30" s="249">
        <f>EPlan_CSG!F33+'EPlan TSVG'!F33</f>
        <v>0</v>
      </c>
      <c r="G30" s="249">
        <f>EPlan_CSG!G33+'EPlan TSVG'!G33</f>
        <v>0</v>
      </c>
      <c r="H30" s="249">
        <f>EPlan_CSG!H33+'EPlan TSVG'!H33</f>
        <v>0</v>
      </c>
      <c r="I30" s="249">
        <f>EPlan_CSG!I33+'EPlan TSVG'!I33</f>
        <v>0</v>
      </c>
      <c r="J30" s="249">
        <f>EPlan_CSG!J33+'EPlan TSVG'!J33</f>
        <v>0</v>
      </c>
      <c r="K30" s="37"/>
      <c r="L30" s="37"/>
    </row>
    <row r="31" spans="1:12" s="33" customFormat="1" ht="19.350000000000001" customHeight="1">
      <c r="A31" s="125">
        <v>17</v>
      </c>
      <c r="B31" s="156" t="s">
        <v>68</v>
      </c>
      <c r="C31" s="29">
        <f>EPlan_CSG!C34+'EPlan TSVG'!C34</f>
        <v>0</v>
      </c>
      <c r="D31" s="249">
        <f>EPlan_CSG!D34+'EPlan TSVG'!D34</f>
        <v>0</v>
      </c>
      <c r="E31" s="131">
        <f>EPlan_CSG!E34+'EPlan TSVG'!E34</f>
        <v>0</v>
      </c>
      <c r="F31" s="249">
        <f>EPlan_CSG!F34+'EPlan TSVG'!F34</f>
        <v>0</v>
      </c>
      <c r="G31" s="249">
        <f>EPlan_CSG!G34+'EPlan TSVG'!G34</f>
        <v>0</v>
      </c>
      <c r="H31" s="249">
        <f>EPlan_CSG!H34+'EPlan TSVG'!H34</f>
        <v>0</v>
      </c>
      <c r="I31" s="249">
        <f>EPlan_CSG!I34+'EPlan TSVG'!I34</f>
        <v>0</v>
      </c>
      <c r="J31" s="249">
        <f>EPlan_CSG!J34+'EPlan TSVG'!J34</f>
        <v>0</v>
      </c>
      <c r="K31" s="37"/>
      <c r="L31" s="37"/>
    </row>
    <row r="32" spans="1:12" ht="19.350000000000001" customHeight="1">
      <c r="A32" s="125">
        <v>18</v>
      </c>
      <c r="B32" s="46" t="s">
        <v>42</v>
      </c>
      <c r="C32" s="46">
        <f>C30+C31</f>
        <v>0</v>
      </c>
      <c r="D32" s="166">
        <f>D30+D31</f>
        <v>0</v>
      </c>
      <c r="E32" s="211">
        <f>E30+E31</f>
        <v>0</v>
      </c>
      <c r="F32" s="166">
        <f t="shared" ref="F32:J32" si="6">F30+F31</f>
        <v>0</v>
      </c>
      <c r="G32" s="166">
        <f t="shared" si="6"/>
        <v>0</v>
      </c>
      <c r="H32" s="166">
        <f t="shared" si="6"/>
        <v>0</v>
      </c>
      <c r="I32" s="166">
        <f t="shared" si="6"/>
        <v>0</v>
      </c>
      <c r="J32" s="166">
        <f t="shared" si="6"/>
        <v>0</v>
      </c>
      <c r="K32" s="38"/>
      <c r="L32" s="39"/>
    </row>
    <row r="33" spans="1:12" ht="19.350000000000001" customHeight="1">
      <c r="A33" s="125">
        <v>19</v>
      </c>
      <c r="B33" s="156" t="s">
        <v>69</v>
      </c>
      <c r="C33" s="29">
        <f>EPlan_CSG!C36+'EPlan TSVG'!C36</f>
        <v>0</v>
      </c>
      <c r="D33" s="249">
        <f>EPlan_CSG!D36+'EPlan TSVG'!D36</f>
        <v>0</v>
      </c>
      <c r="E33" s="131">
        <f>EPlan_CSG!E36+'EPlan TSVG'!E36</f>
        <v>0</v>
      </c>
      <c r="F33" s="249">
        <f>EPlan_CSG!F36+'EPlan TSVG'!F36</f>
        <v>0</v>
      </c>
      <c r="G33" s="249">
        <f>EPlan_CSG!G36+'EPlan TSVG'!G36</f>
        <v>0</v>
      </c>
      <c r="H33" s="249">
        <f>EPlan_CSG!H36+'EPlan TSVG'!H36</f>
        <v>0</v>
      </c>
      <c r="I33" s="249">
        <f>EPlan_CSG!I36+'EPlan TSVG'!I36</f>
        <v>0</v>
      </c>
      <c r="J33" s="249">
        <f>EPlan_CSG!J36+'EPlan TSVG'!J36</f>
        <v>0</v>
      </c>
      <c r="K33" s="38"/>
      <c r="L33" s="39"/>
    </row>
    <row r="34" spans="1:12" ht="19.350000000000001" customHeight="1">
      <c r="A34" s="125">
        <v>20</v>
      </c>
      <c r="B34" s="156" t="s">
        <v>70</v>
      </c>
      <c r="C34" s="29">
        <f>EPlan_CSG!C37+'EPlan TSVG'!C37</f>
        <v>59</v>
      </c>
      <c r="D34" s="249">
        <f>EPlan_CSG!D37+'EPlan TSVG'!D37</f>
        <v>73</v>
      </c>
      <c r="E34" s="131">
        <f>EPlan_CSG!E37+'EPlan TSVG'!E37</f>
        <v>69</v>
      </c>
      <c r="F34" s="249">
        <f>EPlan_CSG!F37+'EPlan TSVG'!F37</f>
        <v>71</v>
      </c>
      <c r="G34" s="249">
        <f>EPlan_CSG!G37+'EPlan TSVG'!G37</f>
        <v>69</v>
      </c>
      <c r="H34" s="249">
        <f>EPlan_CSG!H37+'EPlan TSVG'!H37</f>
        <v>69</v>
      </c>
      <c r="I34" s="249">
        <f>EPlan_CSG!I37+'EPlan TSVG'!I37</f>
        <v>71</v>
      </c>
      <c r="J34" s="249">
        <f>EPlan_CSG!J37+'EPlan TSVG'!J37</f>
        <v>71</v>
      </c>
      <c r="K34" s="38"/>
      <c r="L34" s="39"/>
    </row>
    <row r="35" spans="1:12" s="33" customFormat="1" ht="19.350000000000001" customHeight="1">
      <c r="A35" s="126">
        <v>21</v>
      </c>
      <c r="B35" s="31" t="s">
        <v>20</v>
      </c>
      <c r="C35" s="31">
        <f>C29+C32-C33-C34</f>
        <v>-855</v>
      </c>
      <c r="D35" s="170">
        <f>D29+D32-D33-D34</f>
        <v>-1050</v>
      </c>
      <c r="E35" s="214">
        <f>E29+E32-E33-E34</f>
        <v>-1530</v>
      </c>
      <c r="F35" s="170">
        <f t="shared" ref="F35" si="7">F29+F32-F33-F34</f>
        <v>-1734</v>
      </c>
      <c r="G35" s="170">
        <f>G29+G32-G33-G34</f>
        <v>-2097</v>
      </c>
      <c r="H35" s="170">
        <f>H29+H32-H33-H34</f>
        <v>-2153</v>
      </c>
      <c r="I35" s="170">
        <f>I29+I32-I33-I34</f>
        <v>-2184</v>
      </c>
      <c r="J35" s="170">
        <f>J29+J32-J33-J34</f>
        <v>-2219</v>
      </c>
      <c r="K35" s="37"/>
      <c r="L35" s="37"/>
    </row>
    <row r="40" spans="1:12">
      <c r="B40" s="58"/>
    </row>
  </sheetData>
  <mergeCells count="10">
    <mergeCell ref="A1:J1"/>
    <mergeCell ref="A2:B2"/>
    <mergeCell ref="A3:B3"/>
    <mergeCell ref="G3:J3"/>
    <mergeCell ref="C2:J2"/>
    <mergeCell ref="B8:J8"/>
    <mergeCell ref="A5:B7"/>
    <mergeCell ref="A4:B4"/>
    <mergeCell ref="G4:H4"/>
    <mergeCell ref="I4:J4"/>
  </mergeCells>
  <pageMargins left="0.70866141732283472" right="0.70866141732283472" top="0.9055118110236221" bottom="0.27559055118110237" header="0.55118110236220474" footer="0.15748031496062992"/>
  <pageSetup paperSize="9" scale="75" orientation="landscape" r:id="rId1"/>
  <headerFooter>
    <oddHeader>&amp;LWirtschaftsplan für Sonstige Sondervermögen
1. Erfolgsplan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J29"/>
  <sheetViews>
    <sheetView zoomScale="80" zoomScaleNormal="80" workbookViewId="0">
      <selection activeCell="C8" sqref="C8"/>
    </sheetView>
  </sheetViews>
  <sheetFormatPr baseColWidth="10" defaultRowHeight="14.25"/>
  <cols>
    <col min="1" max="1" width="6.42578125" bestFit="1" customWidth="1"/>
    <col min="2" max="2" width="50.5703125" style="1" customWidth="1"/>
    <col min="3" max="10" width="12.85546875" style="1" customWidth="1"/>
  </cols>
  <sheetData>
    <row r="1" spans="1:10" ht="15.75" customHeight="1">
      <c r="B1" s="13"/>
      <c r="C1" s="13"/>
      <c r="D1" s="13"/>
      <c r="E1" s="13"/>
      <c r="F1" s="17"/>
      <c r="G1" s="17"/>
      <c r="H1" s="17"/>
      <c r="I1" s="17"/>
      <c r="J1" s="17"/>
    </row>
    <row r="2" spans="1:10" ht="15.75" customHeight="1">
      <c r="B2" s="13"/>
      <c r="C2" s="13"/>
      <c r="D2" s="13"/>
      <c r="E2" s="13"/>
      <c r="F2" s="17"/>
      <c r="G2" s="17"/>
      <c r="H2" s="17"/>
      <c r="I2" s="17"/>
      <c r="J2" s="17"/>
    </row>
    <row r="3" spans="1:10" ht="15.75" customHeight="1">
      <c r="B3" s="17"/>
      <c r="C3" s="17"/>
      <c r="D3" s="17"/>
      <c r="E3" s="17"/>
      <c r="F3" s="17"/>
      <c r="G3" s="17"/>
      <c r="H3" s="17"/>
      <c r="I3" s="17"/>
      <c r="J3" s="17"/>
    </row>
    <row r="4" spans="1:10" ht="15.75" customHeight="1">
      <c r="B4" s="17"/>
      <c r="C4" s="17"/>
      <c r="D4" s="17"/>
      <c r="E4" s="17"/>
      <c r="F4" s="17"/>
      <c r="G4" s="17"/>
      <c r="H4" s="17"/>
      <c r="I4" s="17"/>
      <c r="J4" s="17"/>
    </row>
    <row r="5" spans="1:10" ht="15.75" customHeight="1">
      <c r="B5" s="17"/>
      <c r="C5" s="17"/>
      <c r="D5" s="17"/>
      <c r="E5" s="17"/>
      <c r="F5" s="17"/>
      <c r="G5" s="17"/>
      <c r="H5" s="17"/>
      <c r="I5" s="17"/>
      <c r="J5" s="17"/>
    </row>
    <row r="6" spans="1:10" ht="22.5" customHeight="1">
      <c r="A6" s="361" t="s">
        <v>13</v>
      </c>
      <c r="B6" s="362"/>
      <c r="C6" s="362"/>
      <c r="D6" s="362"/>
      <c r="E6" s="362"/>
      <c r="F6" s="362"/>
      <c r="G6" s="362"/>
      <c r="H6" s="362"/>
      <c r="I6" s="362"/>
      <c r="J6" s="363"/>
    </row>
    <row r="7" spans="1:10" ht="15.75" customHeight="1">
      <c r="A7" s="364" t="s">
        <v>64</v>
      </c>
      <c r="B7" s="365"/>
      <c r="C7" s="359" t="s">
        <v>178</v>
      </c>
      <c r="D7" s="359"/>
      <c r="E7" s="359"/>
      <c r="F7" s="366"/>
      <c r="G7" s="366"/>
      <c r="H7" s="366"/>
      <c r="I7" s="366"/>
      <c r="J7" s="367"/>
    </row>
    <row r="8" spans="1:10" ht="18" customHeight="1">
      <c r="A8" s="368"/>
      <c r="B8" s="369"/>
      <c r="C8" s="127"/>
      <c r="D8" s="127"/>
      <c r="E8" s="127"/>
      <c r="F8" s="127"/>
      <c r="G8" s="370" t="s">
        <v>50</v>
      </c>
      <c r="H8" s="371"/>
      <c r="I8" s="370" t="s">
        <v>49</v>
      </c>
      <c r="J8" s="371"/>
    </row>
    <row r="9" spans="1:10" ht="12.75">
      <c r="A9" s="264" t="s">
        <v>25</v>
      </c>
      <c r="B9" s="128" t="s">
        <v>23</v>
      </c>
      <c r="C9" s="141" t="s">
        <v>85</v>
      </c>
      <c r="D9" s="141" t="s">
        <v>85</v>
      </c>
      <c r="E9" s="141" t="s">
        <v>21</v>
      </c>
      <c r="F9" s="141" t="s">
        <v>84</v>
      </c>
      <c r="G9" s="115" t="s">
        <v>6</v>
      </c>
      <c r="H9" s="40" t="s">
        <v>7</v>
      </c>
      <c r="I9" s="115" t="s">
        <v>8</v>
      </c>
      <c r="J9" s="115" t="s">
        <v>47</v>
      </c>
    </row>
    <row r="10" spans="1:10" ht="12.75">
      <c r="A10" s="295"/>
      <c r="B10" s="45"/>
      <c r="C10" s="259">
        <v>2015</v>
      </c>
      <c r="D10" s="259">
        <v>2016</v>
      </c>
      <c r="E10" s="259">
        <v>2017</v>
      </c>
      <c r="F10" s="259">
        <v>2017</v>
      </c>
      <c r="G10" s="260">
        <v>2018</v>
      </c>
      <c r="H10" s="260">
        <v>2019</v>
      </c>
      <c r="I10" s="261">
        <v>2020</v>
      </c>
      <c r="J10" s="262">
        <v>2021</v>
      </c>
    </row>
    <row r="11" spans="1:10" ht="19.350000000000001" customHeight="1">
      <c r="A11" s="296"/>
      <c r="B11" s="44"/>
      <c r="C11" s="41" t="s">
        <v>3</v>
      </c>
      <c r="D11" s="41" t="s">
        <v>3</v>
      </c>
      <c r="E11" s="142" t="s">
        <v>3</v>
      </c>
      <c r="F11" s="41" t="s">
        <v>3</v>
      </c>
      <c r="G11" s="41" t="s">
        <v>3</v>
      </c>
      <c r="H11" s="41" t="s">
        <v>3</v>
      </c>
      <c r="I11" s="41" t="s">
        <v>3</v>
      </c>
      <c r="J11" s="41" t="s">
        <v>3</v>
      </c>
    </row>
    <row r="12" spans="1:10" s="8" customFormat="1" ht="19.350000000000001" customHeight="1">
      <c r="A12" s="129">
        <v>1</v>
      </c>
      <c r="B12" s="110" t="s">
        <v>59</v>
      </c>
      <c r="C12" s="253">
        <f>VPlan_CSG!C10+'VPlan TSVG'!C12</f>
        <v>3481</v>
      </c>
      <c r="D12" s="253">
        <f>VPlan_CSG!D10+'VPlan TSVG'!D12</f>
        <v>2972</v>
      </c>
      <c r="E12" s="253">
        <f>VPlan_CSG!E10+'VPlan TSVG'!E12</f>
        <v>465</v>
      </c>
      <c r="F12" s="253">
        <f>VPlan_CSG!F10+'VPlan TSVG'!F12</f>
        <v>5</v>
      </c>
      <c r="G12" s="253">
        <f>VPlan_CSG!G10+'VPlan TSVG'!G12</f>
        <v>1005</v>
      </c>
      <c r="H12" s="253">
        <f>VPlan_CSG!H10+'VPlan TSVG'!H12</f>
        <v>1005</v>
      </c>
      <c r="I12" s="253">
        <f>VPlan_CSG!I10+'VPlan TSVG'!I12</f>
        <v>5</v>
      </c>
      <c r="J12" s="253">
        <f>VPlan_CSG!J10+'VPlan TSVG'!J12</f>
        <v>5</v>
      </c>
    </row>
    <row r="13" spans="1:10" s="8" customFormat="1" ht="19.350000000000001" customHeight="1">
      <c r="A13" s="129">
        <v>2</v>
      </c>
      <c r="B13" s="122" t="s">
        <v>60</v>
      </c>
      <c r="C13" s="253">
        <f>VPlan_CSG!C11+'VPlan TSVG'!C13</f>
        <v>0</v>
      </c>
      <c r="D13" s="253">
        <f>VPlan_CSG!D11+'VPlan TSVG'!D13</f>
        <v>0</v>
      </c>
      <c r="E13" s="253">
        <f>VPlan_CSG!E11+'VPlan TSVG'!E13</f>
        <v>0</v>
      </c>
      <c r="F13" s="253">
        <f>VPlan_CSG!F11+'VPlan TSVG'!F13</f>
        <v>0</v>
      </c>
      <c r="G13" s="253">
        <f>VPlan_CSG!G11+'VPlan TSVG'!G13</f>
        <v>0</v>
      </c>
      <c r="H13" s="253">
        <f>VPlan_CSG!H11+'VPlan TSVG'!H13</f>
        <v>0</v>
      </c>
      <c r="I13" s="253">
        <f>VPlan_CSG!I11+'VPlan TSVG'!I13</f>
        <v>0</v>
      </c>
      <c r="J13" s="253">
        <f>VPlan_CSG!J11+'VPlan TSVG'!J13</f>
        <v>0</v>
      </c>
    </row>
    <row r="14" spans="1:10" s="8" customFormat="1" ht="19.350000000000001" customHeight="1">
      <c r="A14" s="129">
        <v>3</v>
      </c>
      <c r="B14" s="122" t="s">
        <v>61</v>
      </c>
      <c r="C14" s="253">
        <f>VPlan_CSG!C12+'VPlan TSVG'!C14</f>
        <v>1995</v>
      </c>
      <c r="D14" s="253">
        <f>VPlan_CSG!D12+'VPlan TSVG'!D14</f>
        <v>1219</v>
      </c>
      <c r="E14" s="253">
        <f>VPlan_CSG!E12+'VPlan TSVG'!E14</f>
        <v>972</v>
      </c>
      <c r="F14" s="253">
        <f>VPlan_CSG!F12+'VPlan TSVG'!F14</f>
        <v>40</v>
      </c>
      <c r="G14" s="253">
        <f>VPlan_CSG!G12+'VPlan TSVG'!G14</f>
        <v>19</v>
      </c>
      <c r="H14" s="253">
        <f>VPlan_CSG!H12+'VPlan TSVG'!H14</f>
        <v>18</v>
      </c>
      <c r="I14" s="253">
        <f>VPlan_CSG!I12+'VPlan TSVG'!I14</f>
        <v>61</v>
      </c>
      <c r="J14" s="253">
        <f>VPlan_CSG!J12+'VPlan TSVG'!J14</f>
        <v>26</v>
      </c>
    </row>
    <row r="15" spans="1:10" s="8" customFormat="1" ht="19.350000000000001" customHeight="1">
      <c r="A15" s="129">
        <v>4</v>
      </c>
      <c r="B15" s="122" t="s">
        <v>62</v>
      </c>
      <c r="C15" s="253">
        <f>VPlan_CSG!C13+'VPlan TSVG'!C15</f>
        <v>0</v>
      </c>
      <c r="D15" s="253">
        <f>VPlan_CSG!D13+'VPlan TSVG'!D15</f>
        <v>0</v>
      </c>
      <c r="E15" s="253">
        <f>VPlan_CSG!E13+'VPlan TSVG'!E15</f>
        <v>0</v>
      </c>
      <c r="F15" s="253">
        <f>VPlan_CSG!F13+'VPlan TSVG'!F15</f>
        <v>0</v>
      </c>
      <c r="G15" s="253">
        <f>VPlan_CSG!G13+'VPlan TSVG'!G15</f>
        <v>0</v>
      </c>
      <c r="H15" s="253">
        <f>VPlan_CSG!H13+'VPlan TSVG'!H15</f>
        <v>0</v>
      </c>
      <c r="I15" s="253">
        <f>VPlan_CSG!I13+'VPlan TSVG'!I15</f>
        <v>0</v>
      </c>
      <c r="J15" s="253">
        <f>VPlan_CSG!J13+'VPlan TSVG'!J15</f>
        <v>0</v>
      </c>
    </row>
    <row r="16" spans="1:10" ht="19.350000000000001" customHeight="1">
      <c r="A16" s="129">
        <v>5</v>
      </c>
      <c r="B16" s="42" t="s">
        <v>63</v>
      </c>
      <c r="C16" s="253">
        <f>VPlan_CSG!C14+'VPlan TSVG'!C16</f>
        <v>0</v>
      </c>
      <c r="D16" s="253">
        <f>VPlan_CSG!D14+'VPlan TSVG'!D16</f>
        <v>0</v>
      </c>
      <c r="E16" s="253">
        <f>VPlan_CSG!E14+'VPlan TSVG'!E16</f>
        <v>0</v>
      </c>
      <c r="F16" s="253">
        <f>VPlan_CSG!F14+'VPlan TSVG'!F16</f>
        <v>0</v>
      </c>
      <c r="G16" s="253">
        <f>VPlan_CSG!G14+'VPlan TSVG'!G16</f>
        <v>0</v>
      </c>
      <c r="H16" s="253">
        <f>VPlan_CSG!H14+'VPlan TSVG'!H16</f>
        <v>0</v>
      </c>
      <c r="I16" s="253">
        <f>VPlan_CSG!I14+'VPlan TSVG'!I16</f>
        <v>0</v>
      </c>
      <c r="J16" s="253">
        <f>VPlan_CSG!J14+'VPlan TSVG'!J16</f>
        <v>0</v>
      </c>
    </row>
    <row r="17" spans="1:10" ht="19.350000000000001" customHeight="1">
      <c r="A17" s="129">
        <v>6</v>
      </c>
      <c r="B17" s="43" t="s">
        <v>58</v>
      </c>
      <c r="C17" s="254">
        <f>SUM(C12:C16)</f>
        <v>5476</v>
      </c>
      <c r="D17" s="254">
        <f>SUM(D12:D16)</f>
        <v>4191</v>
      </c>
      <c r="E17" s="254">
        <f>SUM(E12:E16)</f>
        <v>1437</v>
      </c>
      <c r="F17" s="254">
        <f t="shared" ref="F17:J17" si="0">SUM(F12:F16)</f>
        <v>45</v>
      </c>
      <c r="G17" s="254">
        <f>SUM(G12:G16)</f>
        <v>1024</v>
      </c>
      <c r="H17" s="254">
        <f t="shared" si="0"/>
        <v>1023</v>
      </c>
      <c r="I17" s="254">
        <f t="shared" si="0"/>
        <v>66</v>
      </c>
      <c r="J17" s="255">
        <f t="shared" si="0"/>
        <v>31</v>
      </c>
    </row>
    <row r="18" spans="1:10" s="8" customFormat="1" ht="19.350000000000001" customHeight="1">
      <c r="A18" s="129">
        <v>7</v>
      </c>
      <c r="B18" s="110" t="s">
        <v>51</v>
      </c>
      <c r="C18" s="253">
        <f>VPlan_CSG!C16+'VPlan TSVG'!C18</f>
        <v>-855</v>
      </c>
      <c r="D18" s="253">
        <f>VPlan_CSG!D16+'VPlan TSVG'!D18</f>
        <v>-1050</v>
      </c>
      <c r="E18" s="253">
        <f>VPlan_CSG!E16+'VPlan TSVG'!E18</f>
        <v>-1530</v>
      </c>
      <c r="F18" s="253">
        <f>VPlan_CSG!F16+'VPlan TSVG'!F18</f>
        <v>-1734</v>
      </c>
      <c r="G18" s="253">
        <f>VPlan_CSG!G16+'VPlan TSVG'!G18</f>
        <v>-2097</v>
      </c>
      <c r="H18" s="253">
        <f>VPlan_CSG!H16+'VPlan TSVG'!H18</f>
        <v>-2153</v>
      </c>
      <c r="I18" s="253">
        <f>VPlan_CSG!I16+'VPlan TSVG'!I18</f>
        <v>-2184</v>
      </c>
      <c r="J18" s="253">
        <f>VPlan_CSG!J16+'VPlan TSVG'!J18</f>
        <v>-2219</v>
      </c>
    </row>
    <row r="19" spans="1:10" s="8" customFormat="1" ht="19.350000000000001" customHeight="1">
      <c r="A19" s="129">
        <v>8</v>
      </c>
      <c r="B19" s="122" t="s">
        <v>41</v>
      </c>
      <c r="C19" s="253">
        <f>VPlan_CSG!C17+'VPlan TSVG'!C19</f>
        <v>811</v>
      </c>
      <c r="D19" s="253">
        <f>VPlan_CSG!D17+'VPlan TSVG'!D19</f>
        <v>1060</v>
      </c>
      <c r="E19" s="253">
        <f>VPlan_CSG!E17+'VPlan TSVG'!E19</f>
        <v>980</v>
      </c>
      <c r="F19" s="253">
        <f>VPlan_CSG!F17+'VPlan TSVG'!F19</f>
        <v>1070</v>
      </c>
      <c r="G19" s="253">
        <f>VPlan_CSG!G17+'VPlan TSVG'!G19</f>
        <v>1590</v>
      </c>
      <c r="H19" s="253">
        <f>VPlan_CSG!H17+'VPlan TSVG'!H19</f>
        <v>1590</v>
      </c>
      <c r="I19" s="253">
        <f>VPlan_CSG!I17+'VPlan TSVG'!I19</f>
        <v>1590</v>
      </c>
      <c r="J19" s="253">
        <f>VPlan_CSG!J17+'VPlan TSVG'!J19</f>
        <v>1590</v>
      </c>
    </row>
    <row r="20" spans="1:10" s="8" customFormat="1" ht="19.350000000000001" customHeight="1">
      <c r="A20" s="129">
        <v>9</v>
      </c>
      <c r="B20" s="122" t="s">
        <v>52</v>
      </c>
      <c r="C20" s="253">
        <f>VPlan_CSG!C18+'VPlan TSVG'!C20</f>
        <v>58</v>
      </c>
      <c r="D20" s="253">
        <f>VPlan_CSG!D18+'VPlan TSVG'!D20</f>
        <v>1283</v>
      </c>
      <c r="E20" s="253">
        <f>VPlan_CSG!E18+'VPlan TSVG'!E20</f>
        <v>13</v>
      </c>
      <c r="F20" s="253">
        <f>VPlan_CSG!F18+'VPlan TSVG'!F20</f>
        <v>0</v>
      </c>
      <c r="G20" s="253">
        <f>VPlan_CSG!G18+'VPlan TSVG'!G20</f>
        <v>0</v>
      </c>
      <c r="H20" s="253">
        <f>VPlan_CSG!H18+'VPlan TSVG'!H20</f>
        <v>0</v>
      </c>
      <c r="I20" s="253">
        <f>VPlan_CSG!I18+'VPlan TSVG'!I20</f>
        <v>0</v>
      </c>
      <c r="J20" s="253">
        <f>VPlan_CSG!J18+'VPlan TSVG'!J20</f>
        <v>0</v>
      </c>
    </row>
    <row r="21" spans="1:10" s="8" customFormat="1" ht="19.350000000000001" customHeight="1">
      <c r="A21" s="129">
        <v>10</v>
      </c>
      <c r="B21" s="122" t="s">
        <v>53</v>
      </c>
      <c r="C21" s="253">
        <f>VPlan_CSG!C19+'VPlan TSVG'!C21</f>
        <v>2</v>
      </c>
      <c r="D21" s="253">
        <f>VPlan_CSG!D19+'VPlan TSVG'!D21</f>
        <v>0</v>
      </c>
      <c r="E21" s="253">
        <f>VPlan_CSG!E19+'VPlan TSVG'!E21</f>
        <v>0</v>
      </c>
      <c r="F21" s="253">
        <f>VPlan_CSG!F19+'VPlan TSVG'!F21</f>
        <v>0</v>
      </c>
      <c r="G21" s="253">
        <f>VPlan_CSG!G19+'VPlan TSVG'!G21</f>
        <v>0</v>
      </c>
      <c r="H21" s="253">
        <f>VPlan_CSG!H19+'VPlan TSVG'!H21</f>
        <v>0</v>
      </c>
      <c r="I21" s="253">
        <f>VPlan_CSG!I19+'VPlan TSVG'!I21</f>
        <v>0</v>
      </c>
      <c r="J21" s="253">
        <f>VPlan_CSG!J19+'VPlan TSVG'!J21</f>
        <v>0</v>
      </c>
    </row>
    <row r="22" spans="1:10" s="8" customFormat="1" ht="19.350000000000001" customHeight="1">
      <c r="A22" s="129">
        <v>11</v>
      </c>
      <c r="B22" s="42" t="s">
        <v>54</v>
      </c>
      <c r="C22" s="253">
        <f>VPlan_CSG!C20+'VPlan TSVG'!C22</f>
        <v>0</v>
      </c>
      <c r="D22" s="253">
        <f>VPlan_CSG!D20+'VPlan TSVG'!D22</f>
        <v>2238</v>
      </c>
      <c r="E22" s="253">
        <f>VPlan_CSG!E20+'VPlan TSVG'!E22</f>
        <v>84</v>
      </c>
      <c r="F22" s="253">
        <f>VPlan_CSG!F20+'VPlan TSVG'!F22</f>
        <v>49</v>
      </c>
      <c r="G22" s="253">
        <f>VPlan_CSG!G20+'VPlan TSVG'!G22</f>
        <v>871</v>
      </c>
      <c r="H22" s="253">
        <f>VPlan_CSG!H20+'VPlan TSVG'!H22</f>
        <v>926</v>
      </c>
      <c r="I22" s="253">
        <f>VPlan_CSG!I20+'VPlan TSVG'!I22</f>
        <v>0</v>
      </c>
      <c r="J22" s="253">
        <f>VPlan_CSG!J20+'VPlan TSVG'!J22</f>
        <v>0</v>
      </c>
    </row>
    <row r="23" spans="1:10" s="8" customFormat="1" ht="19.350000000000001" customHeight="1">
      <c r="A23" s="129">
        <v>12</v>
      </c>
      <c r="B23" s="42" t="s">
        <v>65</v>
      </c>
      <c r="C23" s="253">
        <f>VPlan_CSG!C21+'VPlan TSVG'!C23</f>
        <v>0</v>
      </c>
      <c r="D23" s="253">
        <f>VPlan_CSG!D21+'VPlan TSVG'!D23</f>
        <v>0</v>
      </c>
      <c r="E23" s="253">
        <f>VPlan_CSG!E21+'VPlan TSVG'!E23</f>
        <v>0</v>
      </c>
      <c r="F23" s="253">
        <f>VPlan_CSG!F21+'VPlan TSVG'!F23</f>
        <v>0</v>
      </c>
      <c r="G23" s="253">
        <f>VPlan_CSG!G21+'VPlan TSVG'!G23</f>
        <v>0</v>
      </c>
      <c r="H23" s="253">
        <f>VPlan_CSG!H21+'VPlan TSVG'!H23</f>
        <v>0</v>
      </c>
      <c r="I23" s="253">
        <f>VPlan_CSG!I21+'VPlan TSVG'!I23</f>
        <v>0</v>
      </c>
      <c r="J23" s="253">
        <f>VPlan_CSG!J21+'VPlan TSVG'!J23</f>
        <v>0</v>
      </c>
    </row>
    <row r="24" spans="1:10" s="8" customFormat="1" ht="19.350000000000001" customHeight="1">
      <c r="A24" s="129">
        <v>13</v>
      </c>
      <c r="B24" s="42" t="s">
        <v>55</v>
      </c>
      <c r="C24" s="253">
        <f>VPlan_CSG!C22+'VPlan TSVG'!C24</f>
        <v>4800</v>
      </c>
      <c r="D24" s="253">
        <f>VPlan_CSG!D22+'VPlan TSVG'!D24</f>
        <v>0</v>
      </c>
      <c r="E24" s="253">
        <f>VPlan_CSG!E22+'VPlan TSVG'!E24</f>
        <v>1230</v>
      </c>
      <c r="F24" s="253">
        <f>VPlan_CSG!F22+'VPlan TSVG'!F24</f>
        <v>0</v>
      </c>
      <c r="G24" s="253">
        <f>VPlan_CSG!G22+'VPlan TSVG'!G24</f>
        <v>0</v>
      </c>
      <c r="H24" s="253">
        <f>VPlan_CSG!H22+'VPlan TSVG'!H24</f>
        <v>0</v>
      </c>
      <c r="I24" s="253">
        <f>VPlan_CSG!I22+'VPlan TSVG'!I24</f>
        <v>0</v>
      </c>
      <c r="J24" s="253">
        <f>VPlan_CSG!J22+'VPlan TSVG'!J24</f>
        <v>0</v>
      </c>
    </row>
    <row r="25" spans="1:10" ht="19.350000000000001" customHeight="1">
      <c r="A25" s="129">
        <v>14</v>
      </c>
      <c r="B25" s="42" t="s">
        <v>56</v>
      </c>
      <c r="C25" s="253">
        <f>VPlan_CSG!C23+'VPlan TSVG'!C25</f>
        <v>660</v>
      </c>
      <c r="D25" s="253">
        <f>VPlan_CSG!D23+'VPlan TSVG'!D25</f>
        <v>660</v>
      </c>
      <c r="E25" s="253">
        <f>VPlan_CSG!E23+'VPlan TSVG'!E25</f>
        <v>660</v>
      </c>
      <c r="F25" s="253">
        <f>VPlan_CSG!F23+'VPlan TSVG'!F25</f>
        <v>660</v>
      </c>
      <c r="G25" s="253">
        <f>VPlan_CSG!G23+'VPlan TSVG'!G25</f>
        <v>660</v>
      </c>
      <c r="H25" s="253">
        <f>VPlan_CSG!H23+'VPlan TSVG'!H25</f>
        <v>660</v>
      </c>
      <c r="I25" s="253">
        <f>VPlan_CSG!I23+'VPlan TSVG'!I25</f>
        <v>660</v>
      </c>
      <c r="J25" s="253">
        <f>VPlan_CSG!J23+'VPlan TSVG'!J25</f>
        <v>660</v>
      </c>
    </row>
    <row r="26" spans="1:10" ht="18.75" customHeight="1">
      <c r="A26" s="314">
        <v>15</v>
      </c>
      <c r="B26" s="43" t="s">
        <v>57</v>
      </c>
      <c r="C26" s="254">
        <f>SUM(C18:C25)</f>
        <v>5476</v>
      </c>
      <c r="D26" s="254">
        <f>SUM(D18:D25)</f>
        <v>4191</v>
      </c>
      <c r="E26" s="254">
        <f>SUM(E18:E25)</f>
        <v>1437</v>
      </c>
      <c r="F26" s="254">
        <f t="shared" ref="F26" si="1">SUM(F18:F25)</f>
        <v>45</v>
      </c>
      <c r="G26" s="254">
        <f>SUM(G18:G25)</f>
        <v>1024</v>
      </c>
      <c r="H26" s="254">
        <f>SUM(H18:H25)</f>
        <v>1023</v>
      </c>
      <c r="I26" s="254">
        <f>SUM(I18:I25)</f>
        <v>66</v>
      </c>
      <c r="J26" s="254">
        <f>SUM(J18:J25)</f>
        <v>31</v>
      </c>
    </row>
    <row r="28" spans="1:10">
      <c r="B28" s="1" t="s">
        <v>117</v>
      </c>
    </row>
    <row r="29" spans="1:10">
      <c r="B29" s="1" t="s">
        <v>119</v>
      </c>
    </row>
  </sheetData>
  <mergeCells count="6">
    <mergeCell ref="A6:J6"/>
    <mergeCell ref="A7:B7"/>
    <mergeCell ref="C7:J7"/>
    <mergeCell ref="A8:B8"/>
    <mergeCell ref="G8:H8"/>
    <mergeCell ref="I8:J8"/>
  </mergeCells>
  <pageMargins left="0.70866141732283472" right="0.38" top="0.78740157480314965" bottom="0.78740157480314965" header="0.31496062992125984" footer="0.31496062992125984"/>
  <pageSetup paperSize="9" scale="85" orientation="landscape" r:id="rId1"/>
  <headerFooter>
    <oddHeader>&amp;LWirtschaftsplan für Sonstige Sondervermögen
2. Vermögensplan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M46"/>
  <sheetViews>
    <sheetView zoomScale="80" zoomScaleNormal="80" workbookViewId="0">
      <selection activeCell="B5" sqref="B5:E6"/>
    </sheetView>
  </sheetViews>
  <sheetFormatPr baseColWidth="10" defaultColWidth="5" defaultRowHeight="12.75"/>
  <cols>
    <col min="1" max="2" width="24.5703125" customWidth="1"/>
    <col min="3" max="3" width="12.85546875" customWidth="1"/>
    <col min="4" max="4" width="28.42578125" customWidth="1"/>
    <col min="5" max="5" width="23.5703125" customWidth="1"/>
    <col min="6" max="13" width="10.7109375" customWidth="1"/>
  </cols>
  <sheetData>
    <row r="1" spans="1:13">
      <c r="A1" s="63"/>
      <c r="B1" s="64"/>
      <c r="C1" s="65"/>
      <c r="D1" s="65"/>
      <c r="E1" s="65"/>
      <c r="F1" s="66"/>
      <c r="G1" s="66"/>
      <c r="H1" s="66"/>
      <c r="I1" s="64"/>
      <c r="J1" s="64"/>
      <c r="K1" s="64"/>
      <c r="L1" s="64"/>
      <c r="M1" s="64"/>
    </row>
    <row r="2" spans="1:13" ht="18.75" customHeight="1">
      <c r="A2" s="132"/>
    </row>
    <row r="3" spans="1:13" ht="9" customHeight="1">
      <c r="A3" s="380" t="s">
        <v>140</v>
      </c>
      <c r="B3" s="381"/>
      <c r="C3" s="381"/>
      <c r="D3" s="381"/>
      <c r="E3" s="381"/>
      <c r="F3" s="381"/>
      <c r="G3" s="381"/>
      <c r="H3" s="381"/>
      <c r="I3" s="381"/>
      <c r="J3" s="381"/>
      <c r="K3" s="381"/>
      <c r="L3" s="381"/>
      <c r="M3" s="382"/>
    </row>
    <row r="4" spans="1:13" ht="14.25" customHeight="1">
      <c r="A4" s="383"/>
      <c r="B4" s="384"/>
      <c r="C4" s="384"/>
      <c r="D4" s="384"/>
      <c r="E4" s="384"/>
      <c r="F4" s="384"/>
      <c r="G4" s="384"/>
      <c r="H4" s="384"/>
      <c r="I4" s="384"/>
      <c r="J4" s="384"/>
      <c r="K4" s="384"/>
      <c r="L4" s="384"/>
      <c r="M4" s="385"/>
    </row>
    <row r="5" spans="1:13" ht="8.25" customHeight="1">
      <c r="A5" s="374" t="s">
        <v>141</v>
      </c>
      <c r="B5" s="376" t="s">
        <v>178</v>
      </c>
      <c r="C5" s="377"/>
      <c r="D5" s="377"/>
      <c r="E5" s="377"/>
      <c r="F5" s="135"/>
      <c r="G5" s="135"/>
      <c r="H5" s="135"/>
      <c r="I5" s="135"/>
      <c r="J5" s="135"/>
      <c r="K5" s="135"/>
      <c r="L5" s="304"/>
      <c r="M5" s="307"/>
    </row>
    <row r="6" spans="1:13">
      <c r="A6" s="375"/>
      <c r="B6" s="378"/>
      <c r="C6" s="378"/>
      <c r="D6" s="378"/>
      <c r="E6" s="378"/>
      <c r="F6" s="368" t="s">
        <v>75</v>
      </c>
      <c r="G6" s="379"/>
      <c r="H6" s="379"/>
      <c r="I6" s="379"/>
      <c r="J6" s="379"/>
      <c r="K6" s="379"/>
      <c r="L6" s="379"/>
      <c r="M6" s="369"/>
    </row>
    <row r="7" spans="1:13" ht="38.25">
      <c r="A7" s="258" t="s">
        <v>83</v>
      </c>
      <c r="B7" s="145" t="s">
        <v>76</v>
      </c>
      <c r="C7" s="258" t="s">
        <v>77</v>
      </c>
      <c r="D7" s="258" t="s">
        <v>78</v>
      </c>
      <c r="E7" s="258" t="s">
        <v>79</v>
      </c>
      <c r="F7" s="145" t="s">
        <v>146</v>
      </c>
      <c r="G7" s="145" t="s">
        <v>147</v>
      </c>
      <c r="H7" s="145" t="s">
        <v>148</v>
      </c>
      <c r="I7" s="145" t="s">
        <v>149</v>
      </c>
      <c r="J7" s="145" t="s">
        <v>150</v>
      </c>
      <c r="K7" s="171" t="s">
        <v>151</v>
      </c>
      <c r="L7" s="309" t="s">
        <v>170</v>
      </c>
      <c r="M7" s="171" t="s">
        <v>171</v>
      </c>
    </row>
    <row r="8" spans="1:13">
      <c r="A8" s="143"/>
      <c r="B8" s="143"/>
      <c r="C8" s="146"/>
      <c r="D8" s="143"/>
      <c r="E8" s="143"/>
      <c r="F8" s="151"/>
      <c r="G8" s="154"/>
      <c r="H8" s="147"/>
      <c r="I8" s="147"/>
      <c r="J8" s="147"/>
      <c r="K8" s="147"/>
      <c r="L8" s="147"/>
      <c r="M8" s="147"/>
    </row>
    <row r="9" spans="1:13" ht="148.5" customHeight="1">
      <c r="A9" s="277" t="s">
        <v>179</v>
      </c>
      <c r="B9" s="278" t="s">
        <v>115</v>
      </c>
      <c r="C9" s="305" t="s">
        <v>168</v>
      </c>
      <c r="D9" s="306" t="s">
        <v>169</v>
      </c>
      <c r="E9" s="305" t="s">
        <v>181</v>
      </c>
      <c r="F9" s="280">
        <v>39</v>
      </c>
      <c r="G9" s="281">
        <v>44</v>
      </c>
      <c r="H9" s="282">
        <v>42</v>
      </c>
      <c r="I9" s="282">
        <v>42</v>
      </c>
      <c r="J9" s="282">
        <v>42</v>
      </c>
      <c r="K9" s="282">
        <v>43</v>
      </c>
      <c r="L9" s="282">
        <v>43</v>
      </c>
      <c r="M9" s="282">
        <v>43</v>
      </c>
    </row>
    <row r="10" spans="1:13">
      <c r="A10" s="109"/>
      <c r="B10" s="109"/>
      <c r="C10" s="148"/>
      <c r="D10" s="109"/>
      <c r="E10" s="109"/>
      <c r="F10" s="152"/>
      <c r="G10" s="155"/>
      <c r="H10" s="149"/>
      <c r="I10" s="149"/>
      <c r="J10" s="149"/>
      <c r="K10" s="149"/>
      <c r="L10" s="149"/>
      <c r="M10" s="149"/>
    </row>
    <row r="11" spans="1:13">
      <c r="A11" s="277"/>
      <c r="B11" s="278"/>
      <c r="C11" s="279"/>
      <c r="D11" s="278"/>
      <c r="E11" s="278"/>
      <c r="F11" s="280"/>
      <c r="G11" s="281"/>
      <c r="H11" s="282"/>
      <c r="I11" s="282"/>
      <c r="J11" s="282"/>
      <c r="K11" s="282"/>
      <c r="L11" s="149"/>
      <c r="M11" s="149"/>
    </row>
    <row r="12" spans="1:13">
      <c r="A12" s="110"/>
      <c r="B12" s="110"/>
      <c r="C12" s="148"/>
      <c r="D12" s="109"/>
      <c r="E12" s="109"/>
      <c r="F12" s="152"/>
      <c r="G12" s="155"/>
      <c r="H12" s="149"/>
      <c r="I12" s="149"/>
      <c r="J12" s="149"/>
      <c r="K12" s="149"/>
      <c r="L12" s="149"/>
      <c r="M12" s="149"/>
    </row>
    <row r="13" spans="1:13">
      <c r="A13" s="109"/>
      <c r="B13" s="109"/>
      <c r="C13" s="148"/>
      <c r="D13" s="109"/>
      <c r="E13" s="109"/>
      <c r="F13" s="152"/>
      <c r="G13" s="155"/>
      <c r="H13" s="149"/>
      <c r="I13" s="149"/>
      <c r="J13" s="149"/>
      <c r="K13" s="149"/>
      <c r="L13" s="149"/>
      <c r="M13" s="149"/>
    </row>
    <row r="14" spans="1:13">
      <c r="A14" s="110"/>
      <c r="B14" s="110"/>
      <c r="C14" s="316"/>
      <c r="D14" s="109"/>
      <c r="E14" s="109"/>
      <c r="F14" s="152"/>
      <c r="G14" s="155"/>
      <c r="H14" s="149"/>
      <c r="I14" s="149"/>
      <c r="J14" s="149"/>
      <c r="K14" s="149"/>
      <c r="L14" s="133"/>
      <c r="M14" s="133"/>
    </row>
    <row r="15" spans="1:13">
      <c r="A15" s="372" t="s">
        <v>180</v>
      </c>
      <c r="B15" s="181" t="s">
        <v>95</v>
      </c>
      <c r="C15" s="146" t="s">
        <v>96</v>
      </c>
      <c r="D15" s="143" t="s">
        <v>97</v>
      </c>
      <c r="E15" s="143" t="s">
        <v>102</v>
      </c>
      <c r="F15" s="154">
        <v>656</v>
      </c>
      <c r="G15" s="147">
        <v>695</v>
      </c>
      <c r="H15" s="147">
        <v>714</v>
      </c>
      <c r="I15" s="147">
        <v>714</v>
      </c>
      <c r="J15" s="147">
        <v>754</v>
      </c>
      <c r="K15" s="147">
        <v>779</v>
      </c>
      <c r="L15" s="147">
        <f>K15*103.5%</f>
        <v>806.26499999999999</v>
      </c>
      <c r="M15" s="147">
        <f>L15*103.5%</f>
        <v>834.48427499999991</v>
      </c>
    </row>
    <row r="16" spans="1:13">
      <c r="A16" s="373"/>
      <c r="B16" s="110"/>
      <c r="C16" s="148"/>
      <c r="D16" s="110" t="s">
        <v>98</v>
      </c>
      <c r="E16" s="109" t="s">
        <v>103</v>
      </c>
      <c r="F16" s="152"/>
      <c r="G16" s="155"/>
      <c r="H16" s="149"/>
      <c r="I16" s="149"/>
      <c r="J16" s="149"/>
      <c r="K16" s="149"/>
      <c r="L16" s="149"/>
      <c r="M16" s="149"/>
    </row>
    <row r="17" spans="1:13">
      <c r="A17" s="109"/>
      <c r="B17" s="109"/>
      <c r="C17" s="148"/>
      <c r="D17" s="109" t="s">
        <v>99</v>
      </c>
      <c r="E17" s="109"/>
      <c r="F17" s="152"/>
      <c r="G17" s="155"/>
      <c r="H17" s="149"/>
      <c r="I17" s="149"/>
      <c r="J17" s="149"/>
      <c r="K17" s="149"/>
      <c r="L17" s="149"/>
      <c r="M17" s="149"/>
    </row>
    <row r="18" spans="1:13">
      <c r="A18" s="109"/>
      <c r="B18" s="109"/>
      <c r="C18" s="148"/>
      <c r="D18" s="109" t="s">
        <v>100</v>
      </c>
      <c r="E18" s="109"/>
      <c r="F18" s="152"/>
      <c r="G18" s="155"/>
      <c r="H18" s="149"/>
      <c r="I18" s="149"/>
      <c r="J18" s="149"/>
      <c r="K18" s="149"/>
      <c r="L18" s="149"/>
      <c r="M18" s="149"/>
    </row>
    <row r="19" spans="1:13">
      <c r="A19" s="110"/>
      <c r="B19" s="110"/>
      <c r="C19" s="148"/>
      <c r="D19" s="109" t="s">
        <v>101</v>
      </c>
      <c r="E19" s="109"/>
      <c r="F19" s="152"/>
      <c r="G19" s="155"/>
      <c r="H19" s="149"/>
      <c r="I19" s="149"/>
      <c r="J19" s="149"/>
      <c r="K19" s="149"/>
      <c r="L19" s="149"/>
      <c r="M19" s="149"/>
    </row>
    <row r="20" spans="1:13" s="91" customFormat="1">
      <c r="A20" s="109"/>
      <c r="B20" s="109"/>
      <c r="C20" s="109"/>
      <c r="D20" s="109"/>
      <c r="E20" s="109"/>
      <c r="F20" s="152"/>
      <c r="G20" s="155"/>
      <c r="H20" s="149"/>
      <c r="I20" s="149"/>
      <c r="J20" s="149"/>
      <c r="K20" s="149"/>
      <c r="L20" s="149"/>
      <c r="M20" s="149"/>
    </row>
    <row r="21" spans="1:13" s="91" customFormat="1">
      <c r="A21" s="109"/>
      <c r="B21" s="109"/>
      <c r="C21" s="109"/>
      <c r="D21" s="109"/>
      <c r="E21" s="109"/>
      <c r="F21" s="152"/>
      <c r="G21" s="155"/>
      <c r="H21" s="149"/>
      <c r="I21" s="149"/>
      <c r="J21" s="149"/>
      <c r="K21" s="149"/>
      <c r="L21" s="149"/>
      <c r="M21" s="149"/>
    </row>
    <row r="22" spans="1:13">
      <c r="A22" s="109"/>
      <c r="B22" s="109"/>
      <c r="C22" s="109"/>
      <c r="D22" s="109"/>
      <c r="E22" s="109"/>
      <c r="F22" s="152"/>
      <c r="G22" s="155"/>
      <c r="H22" s="149"/>
      <c r="I22" s="149"/>
      <c r="J22" s="149"/>
      <c r="K22" s="149"/>
      <c r="L22" s="149"/>
      <c r="M22" s="155"/>
    </row>
    <row r="23" spans="1:13">
      <c r="A23" s="109"/>
      <c r="B23" s="109"/>
      <c r="C23" s="109"/>
      <c r="D23" s="109"/>
      <c r="E23" s="109"/>
      <c r="F23" s="152"/>
      <c r="G23" s="155"/>
      <c r="H23" s="149"/>
      <c r="I23" s="149"/>
      <c r="J23" s="149"/>
      <c r="K23" s="149"/>
      <c r="L23" s="155"/>
      <c r="M23" s="155"/>
    </row>
    <row r="24" spans="1:13">
      <c r="A24" s="109"/>
      <c r="B24" s="109"/>
      <c r="C24" s="109"/>
      <c r="D24" s="109"/>
      <c r="E24" s="109"/>
      <c r="F24" s="152"/>
      <c r="G24" s="155"/>
      <c r="H24" s="149"/>
      <c r="I24" s="149"/>
      <c r="J24" s="149"/>
      <c r="K24" s="155"/>
      <c r="L24" s="312"/>
      <c r="M24" s="312"/>
    </row>
    <row r="25" spans="1:13">
      <c r="A25" s="144"/>
      <c r="B25" s="144"/>
      <c r="C25" s="144"/>
      <c r="D25" s="144"/>
      <c r="E25" s="144"/>
      <c r="F25" s="153"/>
      <c r="G25" s="133"/>
      <c r="H25" s="150"/>
      <c r="I25" s="150"/>
      <c r="J25" s="150"/>
      <c r="K25" s="150"/>
      <c r="L25" s="219"/>
      <c r="M25" s="219"/>
    </row>
    <row r="33" spans="1:2">
      <c r="A33" s="134"/>
    </row>
    <row r="34" spans="1:2">
      <c r="A34" s="134"/>
    </row>
    <row r="35" spans="1:2">
      <c r="A35" s="134"/>
    </row>
    <row r="36" spans="1:2">
      <c r="A36" s="134"/>
    </row>
    <row r="37" spans="1:2">
      <c r="A37" s="134"/>
    </row>
    <row r="38" spans="1:2" ht="19.5" customHeight="1">
      <c r="A38" s="134"/>
    </row>
    <row r="39" spans="1:2">
      <c r="A39" s="134"/>
    </row>
    <row r="40" spans="1:2">
      <c r="A40" s="98"/>
      <c r="B40" s="98"/>
    </row>
    <row r="41" spans="1:2">
      <c r="A41" s="134"/>
    </row>
    <row r="42" spans="1:2">
      <c r="A42" s="134"/>
    </row>
    <row r="43" spans="1:2">
      <c r="A43" s="134"/>
    </row>
    <row r="44" spans="1:2">
      <c r="A44" s="134"/>
    </row>
    <row r="45" spans="1:2">
      <c r="A45" s="134"/>
    </row>
    <row r="46" spans="1:2">
      <c r="A46" s="134"/>
    </row>
  </sheetData>
  <mergeCells count="5">
    <mergeCell ref="A15:A16"/>
    <mergeCell ref="A5:A6"/>
    <mergeCell ref="B5:E6"/>
    <mergeCell ref="F6:M6"/>
    <mergeCell ref="A3:M4"/>
  </mergeCells>
  <pageMargins left="0.70866141732283472" right="0.17" top="0.78740157480314965" bottom="0.78740157480314965" header="0.47" footer="0.31496062992125984"/>
  <pageSetup paperSize="9" scale="70" orientation="landscape" r:id="rId1"/>
  <headerFooter>
    <oddHeader>&amp;LWirtschaftsplan für Sonstige Sondervermögen
3. Differenzierung Geschäftsbesorgungsentgelte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J39"/>
  <sheetViews>
    <sheetView zoomScale="80" zoomScaleNormal="80" workbookViewId="0">
      <selection activeCell="A23" sqref="A23:G24"/>
    </sheetView>
  </sheetViews>
  <sheetFormatPr baseColWidth="10" defaultRowHeight="14.25"/>
  <cols>
    <col min="1" max="1" width="42.140625" style="1" customWidth="1"/>
    <col min="2" max="2" width="17.28515625" style="1" customWidth="1"/>
    <col min="3" max="6" width="11.42578125" style="1"/>
    <col min="7" max="7" width="12.42578125" style="1" customWidth="1"/>
    <col min="8" max="10" width="11.42578125" style="1"/>
  </cols>
  <sheetData>
    <row r="1" spans="1:10" s="189" customFormat="1" ht="12.75">
      <c r="A1" s="13"/>
      <c r="B1" s="188"/>
      <c r="C1" s="188"/>
      <c r="D1" s="188"/>
      <c r="E1" s="188"/>
      <c r="F1" s="188"/>
      <c r="G1" s="3"/>
      <c r="H1" s="188"/>
      <c r="I1" s="188"/>
      <c r="J1" s="188"/>
    </row>
    <row r="2" spans="1:10" s="189" customFormat="1" ht="15.75" customHeight="1">
      <c r="A2" s="113"/>
      <c r="C2" s="188"/>
      <c r="D2" s="188"/>
      <c r="E2" s="188"/>
      <c r="F2" s="188"/>
      <c r="G2" s="3"/>
      <c r="H2" s="188"/>
      <c r="I2" s="188"/>
      <c r="J2" s="188"/>
    </row>
    <row r="3" spans="1:10" s="189" customFormat="1" ht="12.75">
      <c r="A3" s="188"/>
      <c r="B3" s="188"/>
      <c r="C3" s="188"/>
      <c r="D3" s="188"/>
      <c r="E3" s="188"/>
      <c r="F3" s="188"/>
      <c r="G3" s="3"/>
      <c r="H3" s="188"/>
      <c r="I3" s="188"/>
      <c r="J3" s="188"/>
    </row>
    <row r="4" spans="1:10">
      <c r="A4" s="14"/>
      <c r="B4" s="14"/>
      <c r="C4" s="14"/>
      <c r="D4" s="14"/>
      <c r="E4" s="14"/>
      <c r="F4" s="14"/>
      <c r="G4" s="3"/>
    </row>
    <row r="5" spans="1:10">
      <c r="A5" s="14"/>
      <c r="B5" s="14"/>
      <c r="C5" s="14"/>
      <c r="D5" s="14"/>
      <c r="E5" s="14"/>
      <c r="F5" s="14"/>
      <c r="G5" s="14"/>
    </row>
    <row r="6" spans="1:10">
      <c r="A6" s="14"/>
      <c r="B6" s="14"/>
      <c r="C6" s="14"/>
      <c r="D6" s="14"/>
      <c r="E6" s="14"/>
      <c r="F6" s="14"/>
      <c r="G6" s="14"/>
    </row>
    <row r="7" spans="1:10" ht="39.950000000000003" customHeight="1">
      <c r="A7" s="317" t="s">
        <v>162</v>
      </c>
      <c r="B7" s="318"/>
      <c r="C7" s="318"/>
      <c r="D7" s="318"/>
      <c r="E7" s="318"/>
      <c r="F7" s="318"/>
      <c r="G7" s="319"/>
    </row>
    <row r="8" spans="1:10" ht="39.950000000000003" customHeight="1">
      <c r="A8" s="388" t="s">
        <v>142</v>
      </c>
      <c r="B8" s="330"/>
      <c r="C8" s="330"/>
      <c r="D8" s="330"/>
      <c r="E8" s="330"/>
      <c r="F8" s="330"/>
      <c r="G8" s="331"/>
    </row>
    <row r="9" spans="1:10" ht="20.25">
      <c r="A9" s="50"/>
      <c r="B9" s="190"/>
      <c r="C9" s="191"/>
      <c r="D9" s="191"/>
      <c r="E9" s="191"/>
      <c r="F9" s="191"/>
      <c r="G9" s="192"/>
    </row>
    <row r="10" spans="1:10" ht="20.25">
      <c r="A10" s="18"/>
      <c r="B10" s="191"/>
      <c r="C10" s="191"/>
      <c r="D10" s="191"/>
      <c r="E10" s="191"/>
      <c r="F10" s="191"/>
      <c r="G10" s="192"/>
    </row>
    <row r="11" spans="1:10" ht="18">
      <c r="A11" s="21" t="s">
        <v>24</v>
      </c>
      <c r="B11" s="320" t="s">
        <v>104</v>
      </c>
      <c r="C11" s="321"/>
      <c r="D11" s="321"/>
      <c r="E11" s="321"/>
      <c r="F11" s="321"/>
      <c r="G11" s="322"/>
    </row>
    <row r="12" spans="1:10" ht="18">
      <c r="A12" s="21"/>
      <c r="B12" s="320" t="s">
        <v>116</v>
      </c>
      <c r="C12" s="321"/>
      <c r="D12" s="321"/>
      <c r="E12" s="321"/>
      <c r="F12" s="321"/>
      <c r="G12" s="322"/>
    </row>
    <row r="13" spans="1:10" ht="20.25">
      <c r="A13" s="23"/>
      <c r="B13" s="52"/>
      <c r="C13" s="22"/>
      <c r="D13" s="22"/>
      <c r="E13" s="22"/>
      <c r="F13" s="22"/>
      <c r="G13" s="16"/>
    </row>
    <row r="14" spans="1:10" ht="20.25">
      <c r="A14" s="53"/>
      <c r="B14" s="54"/>
      <c r="C14" s="22"/>
      <c r="D14" s="22"/>
      <c r="E14" s="22"/>
      <c r="F14" s="22"/>
      <c r="G14" s="16"/>
    </row>
    <row r="15" spans="1:10" s="7" customFormat="1" ht="20.25">
      <c r="A15" s="332" t="s">
        <v>10</v>
      </c>
      <c r="B15" s="333"/>
      <c r="C15" s="333"/>
      <c r="D15" s="333"/>
      <c r="E15" s="333"/>
      <c r="F15" s="333"/>
      <c r="G15" s="334"/>
      <c r="H15" s="2"/>
      <c r="I15" s="2"/>
      <c r="J15" s="2"/>
    </row>
    <row r="16" spans="1:10" s="7" customFormat="1" ht="20.25">
      <c r="A16" s="55"/>
      <c r="B16" s="56"/>
      <c r="C16" s="56"/>
      <c r="D16" s="56"/>
      <c r="E16" s="56"/>
      <c r="F16" s="56"/>
      <c r="G16" s="57"/>
      <c r="H16" s="2"/>
      <c r="I16" s="2"/>
      <c r="J16" s="2"/>
    </row>
    <row r="17" spans="1:7" customFormat="1" ht="12.75">
      <c r="A17" s="323" t="s">
        <v>12</v>
      </c>
      <c r="B17" s="324"/>
      <c r="C17" s="324"/>
      <c r="D17" s="386"/>
      <c r="E17" s="386"/>
      <c r="F17" s="386"/>
      <c r="G17" s="387"/>
    </row>
    <row r="18" spans="1:7" customFormat="1" ht="12.75">
      <c r="A18" s="323"/>
      <c r="B18" s="324"/>
      <c r="C18" s="324"/>
      <c r="D18" s="386"/>
      <c r="E18" s="386"/>
      <c r="F18" s="386"/>
      <c r="G18" s="387"/>
    </row>
    <row r="19" spans="1:7" customFormat="1" ht="12.75">
      <c r="A19" s="323" t="s">
        <v>13</v>
      </c>
      <c r="B19" s="324"/>
      <c r="C19" s="324"/>
      <c r="D19" s="386"/>
      <c r="E19" s="386"/>
      <c r="F19" s="386"/>
      <c r="G19" s="387"/>
    </row>
    <row r="20" spans="1:7" customFormat="1" ht="12.75">
      <c r="A20" s="323"/>
      <c r="B20" s="324"/>
      <c r="C20" s="324"/>
      <c r="D20" s="386"/>
      <c r="E20" s="386"/>
      <c r="F20" s="386"/>
      <c r="G20" s="387"/>
    </row>
    <row r="21" spans="1:7" customFormat="1" ht="12.75">
      <c r="A21" s="323" t="s">
        <v>72</v>
      </c>
      <c r="B21" s="324"/>
      <c r="C21" s="324"/>
      <c r="D21" s="386"/>
      <c r="E21" s="386"/>
      <c r="F21" s="386"/>
      <c r="G21" s="387"/>
    </row>
    <row r="22" spans="1:7" customFormat="1" ht="12.75">
      <c r="A22" s="323"/>
      <c r="B22" s="324"/>
      <c r="C22" s="324"/>
      <c r="D22" s="386"/>
      <c r="E22" s="386"/>
      <c r="F22" s="386"/>
      <c r="G22" s="387"/>
    </row>
    <row r="23" spans="1:7" customFormat="1" ht="12.75">
      <c r="A23" s="323" t="s">
        <v>81</v>
      </c>
      <c r="B23" s="324"/>
      <c r="C23" s="324"/>
      <c r="D23" s="324"/>
      <c r="E23" s="324"/>
      <c r="F23" s="324"/>
      <c r="G23" s="325"/>
    </row>
    <row r="24" spans="1:7" customFormat="1" ht="12.75">
      <c r="A24" s="323"/>
      <c r="B24" s="324"/>
      <c r="C24" s="324"/>
      <c r="D24" s="324"/>
      <c r="E24" s="324"/>
      <c r="F24" s="324"/>
      <c r="G24" s="325"/>
    </row>
    <row r="25" spans="1:7" customFormat="1" ht="12.75">
      <c r="A25" s="323" t="s">
        <v>120</v>
      </c>
      <c r="B25" s="324"/>
      <c r="C25" s="324"/>
      <c r="D25" s="324"/>
      <c r="E25" s="324"/>
      <c r="F25" s="324"/>
      <c r="G25" s="325"/>
    </row>
    <row r="26" spans="1:7" customFormat="1" ht="12.75">
      <c r="A26" s="323"/>
      <c r="B26" s="324"/>
      <c r="C26" s="324"/>
      <c r="D26" s="324"/>
      <c r="E26" s="324"/>
      <c r="F26" s="324"/>
      <c r="G26" s="325"/>
    </row>
    <row r="27" spans="1:7" customFormat="1" ht="18">
      <c r="A27" s="182"/>
      <c r="B27" s="183"/>
      <c r="C27" s="183"/>
      <c r="D27" s="193"/>
      <c r="E27" s="193"/>
      <c r="F27" s="193"/>
      <c r="G27" s="194"/>
    </row>
    <row r="28" spans="1:7" customFormat="1" ht="18">
      <c r="A28" s="182"/>
      <c r="B28" s="183"/>
      <c r="C28" s="183"/>
      <c r="D28" s="193"/>
      <c r="E28" s="193"/>
      <c r="F28" s="193"/>
      <c r="G28" s="194"/>
    </row>
    <row r="29" spans="1:7" customFormat="1" ht="18">
      <c r="A29" s="182"/>
      <c r="B29" s="183"/>
      <c r="C29" s="183"/>
      <c r="D29" s="193"/>
      <c r="E29" s="193"/>
      <c r="F29" s="193"/>
      <c r="G29" s="194"/>
    </row>
    <row r="30" spans="1:7" customFormat="1" ht="12.75">
      <c r="A30" s="195"/>
      <c r="B30" s="193"/>
      <c r="C30" s="193"/>
      <c r="D30" s="193"/>
      <c r="E30" s="193"/>
      <c r="F30" s="193"/>
      <c r="G30" s="194"/>
    </row>
    <row r="31" spans="1:7" customFormat="1" ht="12.75">
      <c r="A31" s="196"/>
      <c r="B31" s="197"/>
      <c r="C31" s="197"/>
      <c r="D31" s="197"/>
      <c r="E31" s="197"/>
      <c r="F31" s="197"/>
      <c r="G31" s="198"/>
    </row>
    <row r="32" spans="1:7" customFormat="1" ht="12.75">
      <c r="A32" s="199"/>
      <c r="B32" s="199"/>
      <c r="C32" s="199"/>
      <c r="D32" s="199"/>
      <c r="E32" s="199"/>
      <c r="F32" s="199"/>
      <c r="G32" s="199"/>
    </row>
    <row r="33" spans="1:7" customFormat="1" ht="12.75">
      <c r="A33" s="199"/>
      <c r="B33" s="199"/>
      <c r="C33" s="199"/>
      <c r="D33" s="199"/>
      <c r="E33" s="199"/>
      <c r="F33" s="199"/>
      <c r="G33" s="199"/>
    </row>
    <row r="34" spans="1:7" customFormat="1" ht="18">
      <c r="A34" s="6"/>
      <c r="B34" s="6"/>
      <c r="C34" s="6"/>
      <c r="D34" s="6"/>
      <c r="E34" s="200"/>
      <c r="F34" s="200"/>
      <c r="G34" s="200"/>
    </row>
    <row r="35" spans="1:7" customFormat="1" ht="18">
      <c r="A35" s="6"/>
      <c r="B35" s="6"/>
      <c r="C35" s="6"/>
      <c r="D35" s="6"/>
      <c r="E35" s="200"/>
      <c r="F35" s="200"/>
      <c r="G35" s="200"/>
    </row>
    <row r="36" spans="1:7" customFormat="1">
      <c r="A36" s="1"/>
      <c r="B36" s="1"/>
      <c r="C36" s="1"/>
      <c r="D36" s="1"/>
      <c r="E36" s="1"/>
      <c r="F36" s="1"/>
      <c r="G36" s="1"/>
    </row>
    <row r="37" spans="1:7" customFormat="1">
      <c r="A37" s="1"/>
      <c r="B37" s="1"/>
      <c r="C37" s="1"/>
      <c r="D37" s="1"/>
      <c r="E37" s="1"/>
      <c r="F37" s="1"/>
      <c r="G37" s="1"/>
    </row>
    <row r="38" spans="1:7" customFormat="1">
      <c r="A38" s="1"/>
      <c r="B38" s="1"/>
      <c r="C38" s="1"/>
      <c r="D38" s="1"/>
      <c r="E38" s="1"/>
      <c r="F38" s="1"/>
      <c r="G38" s="1"/>
    </row>
    <row r="39" spans="1:7" customFormat="1">
      <c r="A39" s="1"/>
      <c r="B39" s="1"/>
      <c r="C39" s="1"/>
      <c r="D39" s="1"/>
      <c r="E39" s="1"/>
      <c r="F39" s="1"/>
      <c r="G39" s="1"/>
    </row>
  </sheetData>
  <mergeCells count="10">
    <mergeCell ref="A19:G20"/>
    <mergeCell ref="A21:G22"/>
    <mergeCell ref="A23:G24"/>
    <mergeCell ref="A25:G26"/>
    <mergeCell ref="A7:G7"/>
    <mergeCell ref="A8:G8"/>
    <mergeCell ref="B11:G11"/>
    <mergeCell ref="B12:G12"/>
    <mergeCell ref="A15:G15"/>
    <mergeCell ref="A17:G18"/>
  </mergeCells>
  <pageMargins left="0.7" right="0.7" top="0.78740157499999996" bottom="0.78740157499999996" header="0.3" footer="0.3"/>
  <pageSetup paperSize="9" scale="75" orientation="portrait" r:id="rId1"/>
  <headerFooter>
    <oddHeader xml:space="preserve">&amp;LWirtschaftsplan für Sonstige Sondervermögen
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L43"/>
  <sheetViews>
    <sheetView topLeftCell="A4" zoomScale="80" zoomScaleNormal="80" workbookViewId="0">
      <selection activeCell="C5" sqref="C5:J5"/>
    </sheetView>
  </sheetViews>
  <sheetFormatPr baseColWidth="10" defaultColWidth="6.28515625" defaultRowHeight="12.75"/>
  <cols>
    <col min="1" max="1" width="6.28515625" style="12" bestFit="1" customWidth="1"/>
    <col min="2" max="2" width="45.28515625" style="12" customWidth="1"/>
    <col min="3" max="10" width="12.7109375" style="12" customWidth="1"/>
    <col min="11" max="11" width="9.5703125" style="9" customWidth="1"/>
    <col min="12" max="12" width="3" style="120" customWidth="1"/>
    <col min="13" max="16384" width="6.28515625" style="12"/>
  </cols>
  <sheetData>
    <row r="1" spans="1:12" customFormat="1" ht="18" hidden="1">
      <c r="B1" s="13"/>
      <c r="C1" s="186"/>
      <c r="D1" s="186"/>
      <c r="E1" s="186"/>
      <c r="F1" s="186"/>
    </row>
    <row r="2" spans="1:12" customFormat="1" ht="18" hidden="1">
      <c r="B2" s="13"/>
      <c r="C2" s="186"/>
      <c r="D2" s="186"/>
      <c r="E2" s="186"/>
      <c r="F2" s="186"/>
    </row>
    <row r="3" spans="1:12" customFormat="1" ht="18" hidden="1">
      <c r="B3" s="13"/>
      <c r="I3" s="4"/>
      <c r="J3" s="4"/>
    </row>
    <row r="4" spans="1:12" customFormat="1" ht="24.75" customHeight="1">
      <c r="A4" s="351" t="s">
        <v>12</v>
      </c>
      <c r="B4" s="352"/>
      <c r="C4" s="352"/>
      <c r="D4" s="352"/>
      <c r="E4" s="352"/>
      <c r="F4" s="352"/>
      <c r="G4" s="352"/>
      <c r="H4" s="352"/>
      <c r="I4" s="352"/>
      <c r="J4" s="353"/>
    </row>
    <row r="5" spans="1:12" ht="15.75">
      <c r="A5" s="354" t="s">
        <v>64</v>
      </c>
      <c r="B5" s="355"/>
      <c r="C5" s="395" t="s">
        <v>182</v>
      </c>
      <c r="D5" s="395"/>
      <c r="E5" s="395"/>
      <c r="F5" s="395"/>
      <c r="G5" s="395"/>
      <c r="H5" s="395"/>
      <c r="I5" s="395"/>
      <c r="J5" s="396"/>
      <c r="K5" s="116"/>
      <c r="L5" s="34"/>
    </row>
    <row r="6" spans="1:12" ht="15">
      <c r="A6" s="354" t="s">
        <v>14</v>
      </c>
      <c r="B6" s="355"/>
      <c r="C6" s="32"/>
      <c r="D6" s="32"/>
      <c r="E6" s="32"/>
      <c r="F6" s="32"/>
      <c r="G6" s="356" t="s">
        <v>145</v>
      </c>
      <c r="H6" s="357"/>
      <c r="I6" s="357"/>
      <c r="J6" s="358"/>
      <c r="K6" s="35"/>
      <c r="L6" s="35"/>
    </row>
    <row r="7" spans="1:12" ht="15">
      <c r="A7" s="347"/>
      <c r="B7" s="348"/>
      <c r="C7" s="131"/>
      <c r="D7" s="131"/>
      <c r="E7" s="131"/>
      <c r="F7" s="32"/>
      <c r="G7" s="349" t="s">
        <v>50</v>
      </c>
      <c r="H7" s="350"/>
      <c r="I7" s="349" t="s">
        <v>49</v>
      </c>
      <c r="J7" s="350"/>
      <c r="K7" s="35"/>
      <c r="L7" s="35"/>
    </row>
    <row r="8" spans="1:12" ht="12.75" customHeight="1">
      <c r="A8" s="389" t="s">
        <v>22</v>
      </c>
      <c r="B8" s="390"/>
      <c r="C8" s="264" t="s">
        <v>85</v>
      </c>
      <c r="D8" s="264" t="s">
        <v>85</v>
      </c>
      <c r="E8" s="264" t="s">
        <v>21</v>
      </c>
      <c r="F8" s="264" t="s">
        <v>84</v>
      </c>
      <c r="G8" s="265" t="s">
        <v>6</v>
      </c>
      <c r="H8" s="266" t="s">
        <v>7</v>
      </c>
      <c r="I8" s="265" t="s">
        <v>8</v>
      </c>
      <c r="J8" s="265" t="s">
        <v>47</v>
      </c>
      <c r="K8" s="117"/>
      <c r="L8" s="118"/>
    </row>
    <row r="9" spans="1:12">
      <c r="A9" s="391"/>
      <c r="B9" s="392"/>
      <c r="C9" s="259">
        <v>2015</v>
      </c>
      <c r="D9" s="259">
        <v>2016</v>
      </c>
      <c r="E9" s="259">
        <v>2017</v>
      </c>
      <c r="F9" s="259">
        <v>2017</v>
      </c>
      <c r="G9" s="260">
        <v>2018</v>
      </c>
      <c r="H9" s="260">
        <v>2019</v>
      </c>
      <c r="I9" s="261">
        <v>2020</v>
      </c>
      <c r="J9" s="262">
        <v>2021</v>
      </c>
      <c r="K9" s="117"/>
      <c r="L9" s="118"/>
    </row>
    <row r="10" spans="1:12" ht="24.75" customHeight="1">
      <c r="A10" s="393"/>
      <c r="B10" s="394"/>
      <c r="C10" s="267" t="s">
        <v>3</v>
      </c>
      <c r="D10" s="267" t="s">
        <v>3</v>
      </c>
      <c r="E10" s="268" t="s">
        <v>3</v>
      </c>
      <c r="F10" s="267" t="s">
        <v>3</v>
      </c>
      <c r="G10" s="267" t="s">
        <v>3</v>
      </c>
      <c r="H10" s="267" t="s">
        <v>3</v>
      </c>
      <c r="I10" s="267" t="s">
        <v>3</v>
      </c>
      <c r="J10" s="267" t="s">
        <v>3</v>
      </c>
      <c r="K10" s="119"/>
      <c r="L10" s="118"/>
    </row>
    <row r="11" spans="1:12" ht="19.350000000000001" customHeight="1">
      <c r="A11" s="124" t="s">
        <v>25</v>
      </c>
      <c r="B11" s="210" t="s">
        <v>139</v>
      </c>
      <c r="C11" s="28"/>
      <c r="D11" s="28"/>
      <c r="E11" s="28"/>
      <c r="F11" s="28"/>
      <c r="G11" s="164"/>
      <c r="H11" s="164"/>
      <c r="I11" s="164"/>
      <c r="J11" s="164"/>
      <c r="K11" s="10"/>
      <c r="L11" s="36"/>
    </row>
    <row r="12" spans="1:12" ht="19.350000000000001" customHeight="1">
      <c r="A12" s="124">
        <v>1</v>
      </c>
      <c r="B12" s="28" t="s">
        <v>157</v>
      </c>
      <c r="C12" s="248">
        <f>SUM(C13:C16)</f>
        <v>124</v>
      </c>
      <c r="D12" s="248">
        <f t="shared" ref="D12:J12" si="0">SUM(D13:D16)</f>
        <v>130</v>
      </c>
      <c r="E12" s="248">
        <f t="shared" si="0"/>
        <v>109</v>
      </c>
      <c r="F12" s="248">
        <f t="shared" si="0"/>
        <v>115</v>
      </c>
      <c r="G12" s="248">
        <f t="shared" si="0"/>
        <v>109</v>
      </c>
      <c r="H12" s="248">
        <f t="shared" si="0"/>
        <v>109</v>
      </c>
      <c r="I12" s="248">
        <f t="shared" si="0"/>
        <v>109</v>
      </c>
      <c r="J12" s="248">
        <f t="shared" si="0"/>
        <v>109</v>
      </c>
      <c r="K12" s="10"/>
      <c r="L12" s="36"/>
    </row>
    <row r="13" spans="1:12" ht="19.350000000000001" customHeight="1">
      <c r="A13" s="201" t="s">
        <v>105</v>
      </c>
      <c r="B13" s="123" t="s">
        <v>106</v>
      </c>
      <c r="C13" s="269">
        <v>0</v>
      </c>
      <c r="D13" s="269">
        <v>0</v>
      </c>
      <c r="E13" s="269">
        <v>0</v>
      </c>
      <c r="F13" s="269">
        <v>0</v>
      </c>
      <c r="G13" s="203">
        <v>0</v>
      </c>
      <c r="H13" s="203">
        <v>0</v>
      </c>
      <c r="I13" s="203">
        <v>0</v>
      </c>
      <c r="J13" s="203">
        <v>0</v>
      </c>
      <c r="K13" s="10"/>
      <c r="L13" s="36"/>
    </row>
    <row r="14" spans="1:12" ht="19.350000000000001" customHeight="1">
      <c r="A14" s="201" t="s">
        <v>107</v>
      </c>
      <c r="B14" s="123" t="s">
        <v>108</v>
      </c>
      <c r="C14" s="269">
        <v>44</v>
      </c>
      <c r="D14" s="269">
        <v>40</v>
      </c>
      <c r="E14" s="269">
        <v>26</v>
      </c>
      <c r="F14" s="269">
        <v>43</v>
      </c>
      <c r="G14" s="203">
        <v>26</v>
      </c>
      <c r="H14" s="203">
        <v>26</v>
      </c>
      <c r="I14" s="203">
        <v>26</v>
      </c>
      <c r="J14" s="203">
        <v>26</v>
      </c>
      <c r="K14" s="10"/>
      <c r="L14" s="36"/>
    </row>
    <row r="15" spans="1:12" ht="19.350000000000001" customHeight="1">
      <c r="A15" s="201" t="s">
        <v>109</v>
      </c>
      <c r="B15" s="123" t="s">
        <v>110</v>
      </c>
      <c r="C15" s="269">
        <v>80</v>
      </c>
      <c r="D15" s="269">
        <v>90</v>
      </c>
      <c r="E15" s="269">
        <v>83</v>
      </c>
      <c r="F15" s="269">
        <v>72</v>
      </c>
      <c r="G15" s="203">
        <v>83</v>
      </c>
      <c r="H15" s="203">
        <v>83</v>
      </c>
      <c r="I15" s="203">
        <v>83</v>
      </c>
      <c r="J15" s="203">
        <v>83</v>
      </c>
      <c r="K15" s="10"/>
      <c r="L15" s="36"/>
    </row>
    <row r="16" spans="1:12" ht="19.350000000000001" customHeight="1">
      <c r="A16" s="201" t="s">
        <v>111</v>
      </c>
      <c r="B16" s="123" t="s">
        <v>112</v>
      </c>
      <c r="C16" s="269">
        <v>0</v>
      </c>
      <c r="D16" s="269">
        <v>0</v>
      </c>
      <c r="E16" s="269">
        <v>0</v>
      </c>
      <c r="F16" s="269">
        <v>0</v>
      </c>
      <c r="G16" s="203">
        <v>0</v>
      </c>
      <c r="H16" s="203">
        <v>0</v>
      </c>
      <c r="I16" s="203">
        <v>0</v>
      </c>
      <c r="J16" s="203">
        <v>0</v>
      </c>
      <c r="K16" s="10"/>
      <c r="L16" s="36"/>
    </row>
    <row r="17" spans="1:12" ht="19.350000000000001" customHeight="1">
      <c r="A17" s="125">
        <v>2</v>
      </c>
      <c r="B17" s="29" t="s">
        <v>15</v>
      </c>
      <c r="C17" s="249">
        <v>-2</v>
      </c>
      <c r="D17" s="249">
        <v>0</v>
      </c>
      <c r="E17" s="249">
        <v>0</v>
      </c>
      <c r="F17" s="249">
        <v>0</v>
      </c>
      <c r="G17" s="165">
        <v>0</v>
      </c>
      <c r="H17" s="165">
        <v>0</v>
      </c>
      <c r="I17" s="165">
        <v>0</v>
      </c>
      <c r="J17" s="165">
        <v>0</v>
      </c>
      <c r="K17" s="10"/>
      <c r="L17" s="36"/>
    </row>
    <row r="18" spans="1:12" ht="19.350000000000001" customHeight="1">
      <c r="A18" s="125">
        <v>3</v>
      </c>
      <c r="B18" s="29" t="s">
        <v>82</v>
      </c>
      <c r="C18" s="249">
        <v>8</v>
      </c>
      <c r="D18" s="249">
        <v>3</v>
      </c>
      <c r="E18" s="249">
        <v>2</v>
      </c>
      <c r="F18" s="249">
        <v>0</v>
      </c>
      <c r="G18" s="165">
        <v>2</v>
      </c>
      <c r="H18" s="165">
        <v>2</v>
      </c>
      <c r="I18" s="165">
        <v>2</v>
      </c>
      <c r="J18" s="165">
        <v>2</v>
      </c>
      <c r="K18" s="10"/>
      <c r="L18" s="36"/>
    </row>
    <row r="19" spans="1:12" s="33" customFormat="1" ht="19.350000000000001" customHeight="1">
      <c r="A19" s="125">
        <v>4</v>
      </c>
      <c r="B19" s="46" t="s">
        <v>40</v>
      </c>
      <c r="C19" s="166">
        <f t="shared" ref="C19:J19" si="1">SUM(C14:C18)</f>
        <v>130</v>
      </c>
      <c r="D19" s="166">
        <f t="shared" si="1"/>
        <v>133</v>
      </c>
      <c r="E19" s="166">
        <f t="shared" si="1"/>
        <v>111</v>
      </c>
      <c r="F19" s="166">
        <f t="shared" si="1"/>
        <v>115</v>
      </c>
      <c r="G19" s="166">
        <f t="shared" si="1"/>
        <v>111</v>
      </c>
      <c r="H19" s="166">
        <f t="shared" si="1"/>
        <v>111</v>
      </c>
      <c r="I19" s="166">
        <f t="shared" si="1"/>
        <v>111</v>
      </c>
      <c r="J19" s="166">
        <f t="shared" si="1"/>
        <v>111</v>
      </c>
      <c r="K19" s="37"/>
      <c r="L19" s="37"/>
    </row>
    <row r="20" spans="1:12" ht="19.350000000000001" customHeight="1">
      <c r="A20" s="125">
        <v>5</v>
      </c>
      <c r="B20" s="29" t="s">
        <v>158</v>
      </c>
      <c r="C20" s="249">
        <v>0</v>
      </c>
      <c r="D20" s="249">
        <v>0</v>
      </c>
      <c r="E20" s="249">
        <v>0</v>
      </c>
      <c r="F20" s="249">
        <v>0</v>
      </c>
      <c r="G20" s="165">
        <v>0</v>
      </c>
      <c r="H20" s="165">
        <v>0</v>
      </c>
      <c r="I20" s="165">
        <v>0</v>
      </c>
      <c r="J20" s="165">
        <v>0</v>
      </c>
      <c r="K20" s="10"/>
      <c r="L20" s="36"/>
    </row>
    <row r="21" spans="1:12" ht="19.350000000000001" customHeight="1">
      <c r="A21" s="125">
        <v>6</v>
      </c>
      <c r="B21" s="29" t="s">
        <v>11</v>
      </c>
      <c r="C21" s="249">
        <v>29</v>
      </c>
      <c r="D21" s="249">
        <v>26</v>
      </c>
      <c r="E21" s="249">
        <v>142</v>
      </c>
      <c r="F21" s="249">
        <v>22</v>
      </c>
      <c r="G21" s="165">
        <v>39</v>
      </c>
      <c r="H21" s="165">
        <v>39</v>
      </c>
      <c r="I21" s="165">
        <v>39</v>
      </c>
      <c r="J21" s="165">
        <v>39</v>
      </c>
      <c r="K21" s="10"/>
      <c r="L21" s="36"/>
    </row>
    <row r="22" spans="1:12" ht="19.350000000000001" customHeight="1">
      <c r="A22" s="125" t="s">
        <v>73</v>
      </c>
      <c r="B22" s="123" t="s">
        <v>71</v>
      </c>
      <c r="C22" s="249">
        <v>0</v>
      </c>
      <c r="D22" s="249">
        <v>0</v>
      </c>
      <c r="E22" s="249">
        <v>0</v>
      </c>
      <c r="F22" s="249">
        <v>0</v>
      </c>
      <c r="G22" s="165">
        <v>0</v>
      </c>
      <c r="H22" s="165">
        <v>0</v>
      </c>
      <c r="I22" s="165">
        <v>0</v>
      </c>
      <c r="J22" s="165">
        <v>0</v>
      </c>
      <c r="K22" s="10"/>
      <c r="L22" s="36"/>
    </row>
    <row r="23" spans="1:12" ht="19.350000000000001" customHeight="1">
      <c r="A23" s="125">
        <v>7</v>
      </c>
      <c r="B23" s="29" t="s">
        <v>41</v>
      </c>
      <c r="C23" s="249">
        <v>0</v>
      </c>
      <c r="D23" s="249">
        <v>0</v>
      </c>
      <c r="E23" s="249">
        <v>0</v>
      </c>
      <c r="F23" s="249">
        <v>0</v>
      </c>
      <c r="G23" s="165">
        <v>0</v>
      </c>
      <c r="H23" s="165">
        <v>0</v>
      </c>
      <c r="I23" s="165">
        <v>0</v>
      </c>
      <c r="J23" s="165">
        <v>0</v>
      </c>
      <c r="K23" s="10"/>
      <c r="L23" s="36"/>
    </row>
    <row r="24" spans="1:12" ht="19.350000000000001" customHeight="1">
      <c r="A24" s="125">
        <v>8</v>
      </c>
      <c r="B24" s="29" t="s">
        <v>17</v>
      </c>
      <c r="C24" s="249">
        <v>55</v>
      </c>
      <c r="D24" s="249">
        <v>54</v>
      </c>
      <c r="E24" s="249">
        <v>49</v>
      </c>
      <c r="F24" s="249">
        <v>49</v>
      </c>
      <c r="G24" s="165">
        <v>49</v>
      </c>
      <c r="H24" s="165">
        <v>50</v>
      </c>
      <c r="I24" s="165">
        <v>50</v>
      </c>
      <c r="J24" s="165">
        <v>50</v>
      </c>
      <c r="K24" s="10"/>
      <c r="L24" s="36"/>
    </row>
    <row r="25" spans="1:12" ht="19.350000000000001" customHeight="1">
      <c r="A25" s="125" t="s">
        <v>114</v>
      </c>
      <c r="B25" s="123" t="s">
        <v>71</v>
      </c>
      <c r="C25" s="249">
        <v>39</v>
      </c>
      <c r="D25" s="249">
        <v>44</v>
      </c>
      <c r="E25" s="249">
        <v>42</v>
      </c>
      <c r="F25" s="249">
        <v>42</v>
      </c>
      <c r="G25" s="165">
        <v>42</v>
      </c>
      <c r="H25" s="165">
        <v>43</v>
      </c>
      <c r="I25" s="165">
        <v>43</v>
      </c>
      <c r="J25" s="165">
        <v>43</v>
      </c>
      <c r="K25" s="10"/>
      <c r="L25" s="36"/>
    </row>
    <row r="26" spans="1:12" s="33" customFormat="1" ht="19.350000000000001" customHeight="1">
      <c r="A26" s="125">
        <v>9</v>
      </c>
      <c r="B26" s="46" t="s">
        <v>18</v>
      </c>
      <c r="C26" s="166">
        <f>C20+C21+C23+C24</f>
        <v>84</v>
      </c>
      <c r="D26" s="166">
        <f t="shared" ref="D26:J26" si="2">D20+D21+D23+D24</f>
        <v>80</v>
      </c>
      <c r="E26" s="166">
        <f t="shared" si="2"/>
        <v>191</v>
      </c>
      <c r="F26" s="166">
        <f t="shared" si="2"/>
        <v>71</v>
      </c>
      <c r="G26" s="166">
        <f t="shared" si="2"/>
        <v>88</v>
      </c>
      <c r="H26" s="166">
        <f t="shared" si="2"/>
        <v>89</v>
      </c>
      <c r="I26" s="166">
        <f t="shared" si="2"/>
        <v>89</v>
      </c>
      <c r="J26" s="270">
        <f t="shared" si="2"/>
        <v>89</v>
      </c>
      <c r="K26" s="37"/>
      <c r="L26" s="37"/>
    </row>
    <row r="27" spans="1:12" s="33" customFormat="1" ht="19.350000000000001" customHeight="1">
      <c r="A27" s="125">
        <v>10</v>
      </c>
      <c r="B27" s="49" t="s">
        <v>0</v>
      </c>
      <c r="C27" s="271">
        <f>C19-C26</f>
        <v>46</v>
      </c>
      <c r="D27" s="271">
        <f t="shared" ref="D27:J27" si="3">D19-D26</f>
        <v>53</v>
      </c>
      <c r="E27" s="271">
        <f t="shared" si="3"/>
        <v>-80</v>
      </c>
      <c r="F27" s="271">
        <f t="shared" si="3"/>
        <v>44</v>
      </c>
      <c r="G27" s="167">
        <f t="shared" si="3"/>
        <v>23</v>
      </c>
      <c r="H27" s="167">
        <f t="shared" si="3"/>
        <v>22</v>
      </c>
      <c r="I27" s="167">
        <f t="shared" si="3"/>
        <v>22</v>
      </c>
      <c r="J27" s="167">
        <f t="shared" si="3"/>
        <v>22</v>
      </c>
      <c r="K27" s="37"/>
      <c r="L27" s="37"/>
    </row>
    <row r="28" spans="1:12" ht="19.350000000000001" customHeight="1">
      <c r="A28" s="125">
        <v>11</v>
      </c>
      <c r="B28" s="29" t="s">
        <v>4</v>
      </c>
      <c r="C28" s="249">
        <v>0</v>
      </c>
      <c r="D28" s="249">
        <v>0</v>
      </c>
      <c r="E28" s="249">
        <v>0</v>
      </c>
      <c r="F28" s="249">
        <v>0</v>
      </c>
      <c r="G28" s="165">
        <v>0</v>
      </c>
      <c r="H28" s="165">
        <v>0</v>
      </c>
      <c r="I28" s="165">
        <v>0</v>
      </c>
      <c r="J28" s="165">
        <v>0</v>
      </c>
      <c r="K28" s="10"/>
      <c r="L28" s="36"/>
    </row>
    <row r="29" spans="1:12" ht="19.350000000000001" customHeight="1">
      <c r="A29" s="125">
        <v>12</v>
      </c>
      <c r="B29" s="29" t="s">
        <v>2</v>
      </c>
      <c r="C29" s="249">
        <v>0</v>
      </c>
      <c r="D29" s="249">
        <v>0</v>
      </c>
      <c r="E29" s="249">
        <v>0</v>
      </c>
      <c r="F29" s="249">
        <v>0</v>
      </c>
      <c r="G29" s="165">
        <v>0</v>
      </c>
      <c r="H29" s="165">
        <v>0</v>
      </c>
      <c r="I29" s="165">
        <v>0</v>
      </c>
      <c r="J29" s="165">
        <v>0</v>
      </c>
      <c r="K29" s="10"/>
      <c r="L29" s="36"/>
    </row>
    <row r="30" spans="1:12" ht="19.350000000000001" customHeight="1">
      <c r="A30" s="125">
        <v>13</v>
      </c>
      <c r="B30" s="29" t="s">
        <v>1</v>
      </c>
      <c r="C30" s="249">
        <v>0</v>
      </c>
      <c r="D30" s="249">
        <v>0</v>
      </c>
      <c r="E30" s="249">
        <v>0</v>
      </c>
      <c r="F30" s="249">
        <v>0</v>
      </c>
      <c r="G30" s="165">
        <v>0</v>
      </c>
      <c r="H30" s="165">
        <v>0</v>
      </c>
      <c r="I30" s="165">
        <v>0</v>
      </c>
      <c r="J30" s="165">
        <v>0</v>
      </c>
      <c r="K30" s="10"/>
      <c r="L30" s="36"/>
    </row>
    <row r="31" spans="1:12" s="33" customFormat="1" ht="19.350000000000001" customHeight="1">
      <c r="A31" s="125">
        <v>14</v>
      </c>
      <c r="B31" s="30" t="s">
        <v>5</v>
      </c>
      <c r="C31" s="251">
        <f>C28+C29-C30</f>
        <v>0</v>
      </c>
      <c r="D31" s="251">
        <f t="shared" ref="D31:J31" si="4">D28+D29-D30</f>
        <v>0</v>
      </c>
      <c r="E31" s="251">
        <f t="shared" si="4"/>
        <v>0</v>
      </c>
      <c r="F31" s="251">
        <f t="shared" si="4"/>
        <v>0</v>
      </c>
      <c r="G31" s="251">
        <f t="shared" si="4"/>
        <v>0</v>
      </c>
      <c r="H31" s="251">
        <f t="shared" si="4"/>
        <v>0</v>
      </c>
      <c r="I31" s="251">
        <f t="shared" si="4"/>
        <v>0</v>
      </c>
      <c r="J31" s="251">
        <f t="shared" si="4"/>
        <v>0</v>
      </c>
      <c r="K31" s="37"/>
      <c r="L31" s="37"/>
    </row>
    <row r="32" spans="1:12" s="33" customFormat="1" ht="19.350000000000001" customHeight="1">
      <c r="A32" s="125">
        <v>15</v>
      </c>
      <c r="B32" s="49" t="s">
        <v>19</v>
      </c>
      <c r="C32" s="271">
        <f t="shared" ref="C32:J32" si="5">C27+C31</f>
        <v>46</v>
      </c>
      <c r="D32" s="271">
        <f t="shared" si="5"/>
        <v>53</v>
      </c>
      <c r="E32" s="271">
        <f t="shared" si="5"/>
        <v>-80</v>
      </c>
      <c r="F32" s="271">
        <f t="shared" si="5"/>
        <v>44</v>
      </c>
      <c r="G32" s="167">
        <f t="shared" si="5"/>
        <v>23</v>
      </c>
      <c r="H32" s="167">
        <f t="shared" si="5"/>
        <v>22</v>
      </c>
      <c r="I32" s="167">
        <f t="shared" si="5"/>
        <v>22</v>
      </c>
      <c r="J32" s="167">
        <f t="shared" si="5"/>
        <v>22</v>
      </c>
      <c r="K32" s="37"/>
      <c r="L32" s="37"/>
    </row>
    <row r="33" spans="1:12" s="33" customFormat="1" ht="19.350000000000001" customHeight="1">
      <c r="A33" s="125">
        <v>16</v>
      </c>
      <c r="B33" s="29" t="s">
        <v>67</v>
      </c>
      <c r="C33" s="272">
        <v>0</v>
      </c>
      <c r="D33" s="272">
        <v>0</v>
      </c>
      <c r="E33" s="272">
        <v>0</v>
      </c>
      <c r="F33" s="272">
        <v>0</v>
      </c>
      <c r="G33" s="169">
        <v>0</v>
      </c>
      <c r="H33" s="169">
        <v>0</v>
      </c>
      <c r="I33" s="169">
        <v>0</v>
      </c>
      <c r="J33" s="169">
        <v>0</v>
      </c>
      <c r="K33" s="37"/>
      <c r="L33" s="37"/>
    </row>
    <row r="34" spans="1:12" s="33" customFormat="1" ht="19.350000000000001" customHeight="1">
      <c r="A34" s="125">
        <v>17</v>
      </c>
      <c r="B34" s="29" t="s">
        <v>68</v>
      </c>
      <c r="C34" s="272">
        <v>0</v>
      </c>
      <c r="D34" s="272">
        <v>0</v>
      </c>
      <c r="E34" s="272">
        <v>0</v>
      </c>
      <c r="F34" s="272">
        <v>0</v>
      </c>
      <c r="G34" s="169">
        <v>0</v>
      </c>
      <c r="H34" s="169">
        <v>0</v>
      </c>
      <c r="I34" s="169">
        <v>0</v>
      </c>
      <c r="J34" s="169">
        <v>0</v>
      </c>
      <c r="K34" s="37"/>
      <c r="L34" s="37"/>
    </row>
    <row r="35" spans="1:12" ht="19.350000000000001" customHeight="1">
      <c r="A35" s="125">
        <v>18</v>
      </c>
      <c r="B35" s="46" t="s">
        <v>42</v>
      </c>
      <c r="C35" s="166">
        <f>C33-C34</f>
        <v>0</v>
      </c>
      <c r="D35" s="166">
        <f t="shared" ref="D35:J35" si="6">D33-D34</f>
        <v>0</v>
      </c>
      <c r="E35" s="166">
        <f t="shared" si="6"/>
        <v>0</v>
      </c>
      <c r="F35" s="166">
        <f t="shared" si="6"/>
        <v>0</v>
      </c>
      <c r="G35" s="166">
        <f t="shared" si="6"/>
        <v>0</v>
      </c>
      <c r="H35" s="166">
        <f t="shared" si="6"/>
        <v>0</v>
      </c>
      <c r="I35" s="166">
        <f t="shared" si="6"/>
        <v>0</v>
      </c>
      <c r="J35" s="166">
        <f t="shared" si="6"/>
        <v>0</v>
      </c>
      <c r="K35" s="38"/>
      <c r="L35" s="39"/>
    </row>
    <row r="36" spans="1:12" ht="19.350000000000001" customHeight="1">
      <c r="A36" s="125">
        <v>19</v>
      </c>
      <c r="B36" s="29" t="s">
        <v>69</v>
      </c>
      <c r="C36" s="249">
        <v>0</v>
      </c>
      <c r="D36" s="249">
        <v>0</v>
      </c>
      <c r="E36" s="249">
        <v>0</v>
      </c>
      <c r="F36" s="249">
        <v>0</v>
      </c>
      <c r="G36" s="165">
        <v>0</v>
      </c>
      <c r="H36" s="165">
        <v>0</v>
      </c>
      <c r="I36" s="165">
        <v>0</v>
      </c>
      <c r="J36" s="165">
        <v>0</v>
      </c>
      <c r="K36" s="38"/>
      <c r="L36" s="39"/>
    </row>
    <row r="37" spans="1:12" ht="19.350000000000001" customHeight="1">
      <c r="A37" s="125">
        <v>20</v>
      </c>
      <c r="B37" s="29" t="s">
        <v>70</v>
      </c>
      <c r="C37" s="249">
        <v>6</v>
      </c>
      <c r="D37" s="249">
        <v>7</v>
      </c>
      <c r="E37" s="249">
        <v>4</v>
      </c>
      <c r="F37" s="249">
        <v>4</v>
      </c>
      <c r="G37" s="165">
        <v>4</v>
      </c>
      <c r="H37" s="165">
        <v>4</v>
      </c>
      <c r="I37" s="165">
        <v>4</v>
      </c>
      <c r="J37" s="165">
        <v>4</v>
      </c>
      <c r="K37" s="38"/>
      <c r="L37" s="39"/>
    </row>
    <row r="38" spans="1:12" s="33" customFormat="1" ht="19.350000000000001" customHeight="1">
      <c r="A38" s="126">
        <v>21</v>
      </c>
      <c r="B38" s="31" t="s">
        <v>20</v>
      </c>
      <c r="C38" s="170">
        <f>C32+C35-C36-C37</f>
        <v>40</v>
      </c>
      <c r="D38" s="170">
        <f>D32+D35-D36-D37</f>
        <v>46</v>
      </c>
      <c r="E38" s="170">
        <f>E32+E35-E36-E37</f>
        <v>-84</v>
      </c>
      <c r="F38" s="170">
        <f t="shared" ref="F38:J38" si="7">F32+F35-F36-F37</f>
        <v>40</v>
      </c>
      <c r="G38" s="170">
        <f t="shared" si="7"/>
        <v>19</v>
      </c>
      <c r="H38" s="170">
        <f t="shared" si="7"/>
        <v>18</v>
      </c>
      <c r="I38" s="170">
        <f t="shared" si="7"/>
        <v>18</v>
      </c>
      <c r="J38" s="170">
        <f t="shared" si="7"/>
        <v>18</v>
      </c>
      <c r="K38" s="37"/>
      <c r="L38" s="37"/>
    </row>
    <row r="43" spans="1:12">
      <c r="B43" s="58"/>
    </row>
  </sheetData>
  <mergeCells count="9">
    <mergeCell ref="A8:B10"/>
    <mergeCell ref="A7:B7"/>
    <mergeCell ref="G7:H7"/>
    <mergeCell ref="I7:J7"/>
    <mergeCell ref="A4:J4"/>
    <mergeCell ref="A5:B5"/>
    <mergeCell ref="A6:B6"/>
    <mergeCell ref="G6:J6"/>
    <mergeCell ref="C5:J5"/>
  </mergeCells>
  <pageMargins left="0.70866141732283472" right="0.70866141732283472" top="0.9055118110236221" bottom="0.35433070866141736" header="0.59055118110236227" footer="0.15748031496062992"/>
  <pageSetup paperSize="9" scale="75" orientation="landscape" r:id="rId1"/>
  <headerFooter>
    <oddHeader>&amp;LWirtschaftsplan für Sonstige Sondervermögen
1. Erfolgsplan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J29"/>
  <sheetViews>
    <sheetView topLeftCell="A6" zoomScale="80" zoomScaleNormal="80" workbookViewId="0">
      <selection activeCell="D35" sqref="D35"/>
    </sheetView>
  </sheetViews>
  <sheetFormatPr baseColWidth="10" defaultRowHeight="14.25"/>
  <cols>
    <col min="1" max="1" width="6.42578125" bestFit="1" customWidth="1"/>
    <col min="2" max="2" width="50.5703125" style="1" customWidth="1"/>
    <col min="3" max="10" width="12.85546875" style="1" customWidth="1"/>
  </cols>
  <sheetData>
    <row r="1" spans="1:10" ht="12.75" hidden="1">
      <c r="B1" s="13"/>
      <c r="C1" s="13"/>
      <c r="D1" s="13"/>
      <c r="E1" s="13"/>
      <c r="F1" s="205"/>
      <c r="G1" s="205"/>
      <c r="H1" s="205"/>
      <c r="I1" s="205"/>
      <c r="J1" s="205"/>
    </row>
    <row r="2" spans="1:10" ht="12.75" hidden="1">
      <c r="B2" s="13"/>
      <c r="C2" s="13"/>
      <c r="D2" s="13"/>
      <c r="E2" s="13"/>
      <c r="F2" s="205"/>
      <c r="G2" s="205"/>
      <c r="H2" s="205"/>
      <c r="I2" s="205"/>
      <c r="J2" s="205"/>
    </row>
    <row r="3" spans="1:10" ht="12.75" hidden="1">
      <c r="B3" s="205"/>
      <c r="C3" s="205"/>
      <c r="D3" s="205"/>
      <c r="E3" s="205"/>
      <c r="F3" s="205"/>
      <c r="G3" s="205"/>
      <c r="H3" s="205"/>
      <c r="I3" s="205"/>
      <c r="J3" s="205"/>
    </row>
    <row r="4" spans="1:10" ht="12.75" hidden="1">
      <c r="B4" s="205"/>
      <c r="C4" s="205"/>
      <c r="D4" s="205"/>
      <c r="E4" s="205"/>
      <c r="F4" s="205"/>
      <c r="G4" s="205"/>
      <c r="H4" s="205"/>
      <c r="I4" s="205"/>
      <c r="J4" s="205"/>
    </row>
    <row r="5" spans="1:10" ht="12.75" hidden="1">
      <c r="B5" s="205"/>
      <c r="C5" s="205"/>
      <c r="D5" s="205"/>
      <c r="E5" s="205"/>
      <c r="F5" s="205"/>
      <c r="G5" s="205"/>
      <c r="H5" s="205"/>
      <c r="I5" s="205"/>
      <c r="J5" s="205"/>
    </row>
    <row r="6" spans="1:10" ht="18">
      <c r="A6" s="361" t="s">
        <v>13</v>
      </c>
      <c r="B6" s="362"/>
      <c r="C6" s="362"/>
      <c r="D6" s="362"/>
      <c r="E6" s="362"/>
      <c r="F6" s="362"/>
      <c r="G6" s="362"/>
      <c r="H6" s="362"/>
      <c r="I6" s="362"/>
      <c r="J6" s="363"/>
    </row>
    <row r="7" spans="1:10" ht="15.75" customHeight="1">
      <c r="A7" s="364" t="s">
        <v>64</v>
      </c>
      <c r="B7" s="365"/>
      <c r="C7" s="397" t="s">
        <v>182</v>
      </c>
      <c r="D7" s="397"/>
      <c r="E7" s="397"/>
      <c r="F7" s="398"/>
      <c r="G7" s="398"/>
      <c r="H7" s="398"/>
      <c r="I7" s="398"/>
      <c r="J7" s="399"/>
    </row>
    <row r="8" spans="1:10" ht="18" customHeight="1">
      <c r="A8" s="368"/>
      <c r="B8" s="369"/>
      <c r="C8" s="127"/>
      <c r="D8" s="127"/>
      <c r="E8" s="127"/>
      <c r="F8" s="127"/>
      <c r="G8" s="370" t="s">
        <v>50</v>
      </c>
      <c r="H8" s="371"/>
      <c r="I8" s="370" t="s">
        <v>49</v>
      </c>
      <c r="J8" s="371"/>
    </row>
    <row r="9" spans="1:10" ht="12.75">
      <c r="A9" s="264" t="s">
        <v>25</v>
      </c>
      <c r="B9" s="206" t="s">
        <v>23</v>
      </c>
      <c r="C9" s="141" t="s">
        <v>85</v>
      </c>
      <c r="D9" s="141" t="s">
        <v>85</v>
      </c>
      <c r="E9" s="141" t="s">
        <v>21</v>
      </c>
      <c r="F9" s="141" t="s">
        <v>84</v>
      </c>
      <c r="G9" s="115" t="s">
        <v>6</v>
      </c>
      <c r="H9" s="40" t="s">
        <v>7</v>
      </c>
      <c r="I9" s="115" t="s">
        <v>8</v>
      </c>
      <c r="J9" s="115" t="s">
        <v>47</v>
      </c>
    </row>
    <row r="10" spans="1:10" ht="12.75">
      <c r="A10" s="295"/>
      <c r="B10" s="207"/>
      <c r="C10" s="259">
        <v>2015</v>
      </c>
      <c r="D10" s="259">
        <v>2016</v>
      </c>
      <c r="E10" s="259">
        <v>2017</v>
      </c>
      <c r="F10" s="259">
        <v>2017</v>
      </c>
      <c r="G10" s="260">
        <v>2018</v>
      </c>
      <c r="H10" s="260">
        <v>2019</v>
      </c>
      <c r="I10" s="261">
        <v>2020</v>
      </c>
      <c r="J10" s="262">
        <v>2021</v>
      </c>
    </row>
    <row r="11" spans="1:10" ht="12.75">
      <c r="A11" s="296"/>
      <c r="B11" s="208"/>
      <c r="C11" s="142" t="s">
        <v>3</v>
      </c>
      <c r="D11" s="142" t="s">
        <v>3</v>
      </c>
      <c r="E11" s="142" t="s">
        <v>3</v>
      </c>
      <c r="F11" s="142" t="s">
        <v>3</v>
      </c>
      <c r="G11" s="142" t="s">
        <v>3</v>
      </c>
      <c r="H11" s="142" t="s">
        <v>3</v>
      </c>
      <c r="I11" s="142" t="s">
        <v>3</v>
      </c>
      <c r="J11" s="142" t="s">
        <v>3</v>
      </c>
    </row>
    <row r="12" spans="1:10" s="8" customFormat="1" ht="19.350000000000001" customHeight="1">
      <c r="A12" s="129">
        <v>1</v>
      </c>
      <c r="B12" s="110" t="s">
        <v>59</v>
      </c>
      <c r="C12" s="273">
        <v>0</v>
      </c>
      <c r="D12" s="273">
        <v>0</v>
      </c>
      <c r="E12" s="273">
        <v>0</v>
      </c>
      <c r="F12" s="273">
        <v>0</v>
      </c>
      <c r="G12" s="273">
        <v>0</v>
      </c>
      <c r="H12" s="273">
        <v>0</v>
      </c>
      <c r="I12" s="273">
        <v>0</v>
      </c>
      <c r="J12" s="273">
        <v>0</v>
      </c>
    </row>
    <row r="13" spans="1:10" s="8" customFormat="1" ht="19.350000000000001" customHeight="1">
      <c r="A13" s="129">
        <v>2</v>
      </c>
      <c r="B13" s="122" t="s">
        <v>60</v>
      </c>
      <c r="C13" s="274">
        <v>0</v>
      </c>
      <c r="D13" s="274">
        <v>0</v>
      </c>
      <c r="E13" s="274">
        <v>0</v>
      </c>
      <c r="F13" s="273">
        <v>0</v>
      </c>
      <c r="G13" s="273">
        <v>0</v>
      </c>
      <c r="H13" s="273">
        <v>0</v>
      </c>
      <c r="I13" s="273">
        <v>0</v>
      </c>
      <c r="J13" s="273">
        <v>0</v>
      </c>
    </row>
    <row r="14" spans="1:10" s="8" customFormat="1" ht="19.350000000000001" customHeight="1">
      <c r="A14" s="129">
        <v>3</v>
      </c>
      <c r="B14" s="122" t="s">
        <v>61</v>
      </c>
      <c r="C14" s="275">
        <v>42</v>
      </c>
      <c r="D14" s="275">
        <v>1219</v>
      </c>
      <c r="E14" s="275">
        <v>0</v>
      </c>
      <c r="F14" s="275">
        <v>40</v>
      </c>
      <c r="G14" s="275">
        <v>19</v>
      </c>
      <c r="H14" s="275">
        <v>18</v>
      </c>
      <c r="I14" s="275">
        <v>18</v>
      </c>
      <c r="J14" s="275">
        <v>18</v>
      </c>
    </row>
    <row r="15" spans="1:10" s="8" customFormat="1" ht="19.350000000000001" customHeight="1">
      <c r="A15" s="129">
        <v>4</v>
      </c>
      <c r="B15" s="122" t="s">
        <v>62</v>
      </c>
      <c r="C15" s="274">
        <v>0</v>
      </c>
      <c r="D15" s="274">
        <v>0</v>
      </c>
      <c r="E15" s="274">
        <v>0</v>
      </c>
      <c r="F15" s="273">
        <v>0</v>
      </c>
      <c r="G15" s="273">
        <v>0</v>
      </c>
      <c r="H15" s="273">
        <v>0</v>
      </c>
      <c r="I15" s="273">
        <v>0</v>
      </c>
      <c r="J15" s="273">
        <v>0</v>
      </c>
    </row>
    <row r="16" spans="1:10" ht="19.350000000000001" customHeight="1">
      <c r="A16" s="129">
        <v>5</v>
      </c>
      <c r="B16" s="42" t="s">
        <v>63</v>
      </c>
      <c r="C16" s="276">
        <v>0</v>
      </c>
      <c r="D16" s="276">
        <v>0</v>
      </c>
      <c r="E16" s="276">
        <v>0</v>
      </c>
      <c r="F16" s="273">
        <v>0</v>
      </c>
      <c r="G16" s="273">
        <v>0</v>
      </c>
      <c r="H16" s="273">
        <v>0</v>
      </c>
      <c r="I16" s="273">
        <v>0</v>
      </c>
      <c r="J16" s="273">
        <v>0</v>
      </c>
    </row>
    <row r="17" spans="1:10" ht="19.350000000000001" customHeight="1">
      <c r="A17" s="129">
        <v>6</v>
      </c>
      <c r="B17" s="43" t="s">
        <v>58</v>
      </c>
      <c r="C17" s="215">
        <f>SUM(C12:C16)</f>
        <v>42</v>
      </c>
      <c r="D17" s="215">
        <f>SUM(D12:D16)</f>
        <v>1219</v>
      </c>
      <c r="E17" s="215">
        <f>SUM(E12:E16)</f>
        <v>0</v>
      </c>
      <c r="F17" s="215">
        <f t="shared" ref="F17:J17" si="0">SUM(F12:F16)</f>
        <v>40</v>
      </c>
      <c r="G17" s="215">
        <f t="shared" si="0"/>
        <v>19</v>
      </c>
      <c r="H17" s="215">
        <f t="shared" si="0"/>
        <v>18</v>
      </c>
      <c r="I17" s="215">
        <f t="shared" si="0"/>
        <v>18</v>
      </c>
      <c r="J17" s="216">
        <f t="shared" si="0"/>
        <v>18</v>
      </c>
    </row>
    <row r="18" spans="1:10" s="8" customFormat="1" ht="19.350000000000001" customHeight="1">
      <c r="A18" s="129">
        <v>7</v>
      </c>
      <c r="B18" s="110" t="s">
        <v>159</v>
      </c>
      <c r="C18" s="275">
        <v>40</v>
      </c>
      <c r="D18" s="275">
        <v>46</v>
      </c>
      <c r="E18" s="275">
        <v>-84</v>
      </c>
      <c r="F18" s="275">
        <v>40</v>
      </c>
      <c r="G18" s="275">
        <v>19</v>
      </c>
      <c r="H18" s="275">
        <v>18</v>
      </c>
      <c r="I18" s="275">
        <v>18</v>
      </c>
      <c r="J18" s="275">
        <v>18</v>
      </c>
    </row>
    <row r="19" spans="1:10" s="8" customFormat="1" ht="19.350000000000001" customHeight="1">
      <c r="A19" s="129">
        <v>8</v>
      </c>
      <c r="B19" s="122" t="s">
        <v>41</v>
      </c>
      <c r="C19" s="274">
        <v>0</v>
      </c>
      <c r="D19" s="274">
        <v>0</v>
      </c>
      <c r="E19" s="274">
        <v>0</v>
      </c>
      <c r="F19" s="273">
        <v>0</v>
      </c>
      <c r="G19" s="273">
        <v>0</v>
      </c>
      <c r="H19" s="273">
        <v>0</v>
      </c>
      <c r="I19" s="273">
        <v>0</v>
      </c>
      <c r="J19" s="273">
        <v>0</v>
      </c>
    </row>
    <row r="20" spans="1:10" s="8" customFormat="1" ht="19.350000000000001" customHeight="1">
      <c r="A20" s="129">
        <v>9</v>
      </c>
      <c r="B20" s="122" t="s">
        <v>52</v>
      </c>
      <c r="C20" s="274">
        <v>0</v>
      </c>
      <c r="D20" s="275">
        <v>1173</v>
      </c>
      <c r="E20" s="274">
        <v>0</v>
      </c>
      <c r="F20" s="273">
        <v>0</v>
      </c>
      <c r="G20" s="273">
        <v>0</v>
      </c>
      <c r="H20" s="273">
        <v>0</v>
      </c>
      <c r="I20" s="273">
        <v>0</v>
      </c>
      <c r="J20" s="273">
        <v>0</v>
      </c>
    </row>
    <row r="21" spans="1:10" s="8" customFormat="1" ht="19.350000000000001" customHeight="1">
      <c r="A21" s="129">
        <v>10</v>
      </c>
      <c r="B21" s="122" t="s">
        <v>160</v>
      </c>
      <c r="C21" s="274">
        <v>2</v>
      </c>
      <c r="D21" s="274">
        <v>0</v>
      </c>
      <c r="E21" s="274">
        <v>0</v>
      </c>
      <c r="F21" s="273">
        <v>0</v>
      </c>
      <c r="G21" s="273">
        <v>0</v>
      </c>
      <c r="H21" s="273">
        <v>0</v>
      </c>
      <c r="I21" s="273">
        <v>0</v>
      </c>
      <c r="J21" s="273">
        <v>0</v>
      </c>
    </row>
    <row r="22" spans="1:10" s="8" customFormat="1" ht="19.350000000000001" customHeight="1">
      <c r="A22" s="129">
        <v>11</v>
      </c>
      <c r="B22" s="42" t="s">
        <v>54</v>
      </c>
      <c r="C22" s="274">
        <v>0</v>
      </c>
      <c r="D22" s="274">
        <v>0</v>
      </c>
      <c r="E22" s="274">
        <v>84</v>
      </c>
      <c r="F22" s="274">
        <v>0</v>
      </c>
      <c r="G22" s="274">
        <v>0</v>
      </c>
      <c r="H22" s="274">
        <v>0</v>
      </c>
      <c r="I22" s="274">
        <v>0</v>
      </c>
      <c r="J22" s="274">
        <v>0</v>
      </c>
    </row>
    <row r="23" spans="1:10" s="8" customFormat="1" ht="19.350000000000001" customHeight="1">
      <c r="A23" s="129">
        <v>12</v>
      </c>
      <c r="B23" s="42" t="s">
        <v>65</v>
      </c>
      <c r="C23" s="274">
        <v>0</v>
      </c>
      <c r="D23" s="274">
        <v>0</v>
      </c>
      <c r="E23" s="274">
        <v>0</v>
      </c>
      <c r="F23" s="273">
        <v>0</v>
      </c>
      <c r="G23" s="273">
        <v>0</v>
      </c>
      <c r="H23" s="273">
        <v>0</v>
      </c>
      <c r="I23" s="273">
        <v>0</v>
      </c>
      <c r="J23" s="273">
        <v>0</v>
      </c>
    </row>
    <row r="24" spans="1:10" s="8" customFormat="1" ht="19.350000000000001" customHeight="1">
      <c r="A24" s="129">
        <v>13</v>
      </c>
      <c r="B24" s="42" t="s">
        <v>55</v>
      </c>
      <c r="C24" s="274">
        <v>0</v>
      </c>
      <c r="D24" s="274">
        <v>0</v>
      </c>
      <c r="E24" s="274">
        <v>0</v>
      </c>
      <c r="F24" s="273">
        <v>0</v>
      </c>
      <c r="G24" s="273">
        <v>0</v>
      </c>
      <c r="H24" s="273">
        <v>0</v>
      </c>
      <c r="I24" s="273">
        <v>0</v>
      </c>
      <c r="J24" s="273">
        <v>0</v>
      </c>
    </row>
    <row r="25" spans="1:10" ht="19.350000000000001" customHeight="1">
      <c r="A25" s="129">
        <v>14</v>
      </c>
      <c r="B25" s="42" t="s">
        <v>56</v>
      </c>
      <c r="C25" s="274">
        <v>0</v>
      </c>
      <c r="D25" s="274">
        <v>0</v>
      </c>
      <c r="E25" s="274">
        <v>0</v>
      </c>
      <c r="F25" s="273">
        <v>0</v>
      </c>
      <c r="G25" s="273">
        <v>0</v>
      </c>
      <c r="H25" s="273">
        <v>0</v>
      </c>
      <c r="I25" s="273">
        <v>0</v>
      </c>
      <c r="J25" s="273">
        <v>0</v>
      </c>
    </row>
    <row r="26" spans="1:10" ht="18.75" customHeight="1">
      <c r="A26" s="314">
        <v>15</v>
      </c>
      <c r="B26" s="43" t="s">
        <v>57</v>
      </c>
      <c r="C26" s="215">
        <f>SUM(C18:C25)</f>
        <v>42</v>
      </c>
      <c r="D26" s="215">
        <f>SUM(D18:D25)</f>
        <v>1219</v>
      </c>
      <c r="E26" s="215">
        <f>SUM(E18:E25)</f>
        <v>0</v>
      </c>
      <c r="F26" s="215">
        <f t="shared" ref="F26:J26" si="1">SUM(F18:F25)</f>
        <v>40</v>
      </c>
      <c r="G26" s="215">
        <f t="shared" si="1"/>
        <v>19</v>
      </c>
      <c r="H26" s="215">
        <f t="shared" si="1"/>
        <v>18</v>
      </c>
      <c r="I26" s="215">
        <f t="shared" si="1"/>
        <v>18</v>
      </c>
      <c r="J26" s="215">
        <f t="shared" si="1"/>
        <v>18</v>
      </c>
    </row>
    <row r="28" spans="1:10">
      <c r="B28" s="1" t="s">
        <v>117</v>
      </c>
    </row>
    <row r="29" spans="1:10">
      <c r="B29" s="1" t="s">
        <v>118</v>
      </c>
    </row>
  </sheetData>
  <mergeCells count="6">
    <mergeCell ref="A6:J6"/>
    <mergeCell ref="A7:B7"/>
    <mergeCell ref="C7:J7"/>
    <mergeCell ref="A8:B8"/>
    <mergeCell ref="G8:H8"/>
    <mergeCell ref="I8:J8"/>
  </mergeCells>
  <pageMargins left="0.70866141732283472" right="0.45" top="0.78740157480314965" bottom="0.78740157480314965" header="0.31496062992125984" footer="0.31496062992125984"/>
  <pageSetup paperSize="9" scale="85" orientation="landscape" r:id="rId1"/>
  <headerFooter>
    <oddHeader>&amp;LWirtschaftsplan für Sonstige Sondervermögen
2. Vermögensplan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L30"/>
  <sheetViews>
    <sheetView zoomScale="80" zoomScaleNormal="80" workbookViewId="0">
      <selection activeCell="B19" sqref="B19"/>
    </sheetView>
  </sheetViews>
  <sheetFormatPr baseColWidth="10" defaultColWidth="5" defaultRowHeight="12.75"/>
  <cols>
    <col min="1" max="1" width="4.28515625" customWidth="1"/>
    <col min="2" max="2" width="42.28515625" customWidth="1"/>
    <col min="3" max="10" width="12.7109375" customWidth="1"/>
  </cols>
  <sheetData>
    <row r="1" spans="1:11">
      <c r="A1" s="63"/>
      <c r="B1" s="64"/>
      <c r="C1" s="66"/>
      <c r="D1" s="66"/>
      <c r="E1" s="66"/>
      <c r="F1" s="64"/>
      <c r="G1" s="64"/>
      <c r="H1" s="64"/>
      <c r="I1" s="64"/>
      <c r="J1" s="64"/>
    </row>
    <row r="2" spans="1:11">
      <c r="A2" s="63"/>
      <c r="B2" s="64"/>
      <c r="C2" s="66"/>
      <c r="D2" s="66"/>
      <c r="E2" s="66"/>
      <c r="F2" s="64"/>
      <c r="G2" s="64"/>
      <c r="H2" s="64"/>
      <c r="I2" s="64"/>
      <c r="J2" s="64"/>
    </row>
    <row r="3" spans="1:11" ht="18">
      <c r="A3" s="67"/>
      <c r="B3" s="64"/>
      <c r="C3" s="66"/>
      <c r="D3" s="66"/>
      <c r="E3" s="66"/>
      <c r="F3" s="64"/>
      <c r="G3" s="64"/>
      <c r="H3" s="64"/>
      <c r="I3" s="64"/>
      <c r="J3" s="64"/>
    </row>
    <row r="4" spans="1:11" ht="18">
      <c r="A4" s="400" t="s">
        <v>72</v>
      </c>
      <c r="B4" s="401"/>
      <c r="C4" s="401"/>
      <c r="D4" s="401"/>
      <c r="E4" s="401"/>
      <c r="F4" s="401"/>
      <c r="G4" s="401"/>
      <c r="H4" s="401"/>
      <c r="I4" s="401"/>
      <c r="J4" s="402"/>
    </row>
    <row r="5" spans="1:11" ht="15.75" customHeight="1">
      <c r="A5" s="403" t="s">
        <v>64</v>
      </c>
      <c r="B5" s="404"/>
      <c r="C5" s="263" t="s">
        <v>182</v>
      </c>
      <c r="D5" s="244"/>
      <c r="E5" s="244"/>
      <c r="F5" s="244"/>
      <c r="G5" s="137"/>
      <c r="H5" s="137"/>
      <c r="I5" s="137"/>
      <c r="J5" s="138"/>
      <c r="K5" s="104"/>
    </row>
    <row r="6" spans="1:11" ht="15.75" customHeight="1">
      <c r="A6" s="405"/>
      <c r="B6" s="406"/>
      <c r="C6" s="245"/>
      <c r="D6" s="245"/>
      <c r="E6" s="245"/>
      <c r="F6" s="245"/>
      <c r="G6" s="407" t="s">
        <v>50</v>
      </c>
      <c r="H6" s="408"/>
      <c r="I6" s="407" t="s">
        <v>49</v>
      </c>
      <c r="J6" s="408"/>
      <c r="K6" s="104"/>
    </row>
    <row r="7" spans="1:11" ht="25.5" customHeight="1">
      <c r="A7" s="291" t="s">
        <v>25</v>
      </c>
      <c r="B7" s="68" t="s">
        <v>23</v>
      </c>
      <c r="C7" s="187" t="s">
        <v>85</v>
      </c>
      <c r="D7" s="187" t="s">
        <v>85</v>
      </c>
      <c r="E7" s="103" t="s">
        <v>21</v>
      </c>
      <c r="F7" s="103" t="s">
        <v>84</v>
      </c>
      <c r="G7" s="187" t="s">
        <v>44</v>
      </c>
      <c r="H7" s="187" t="s">
        <v>43</v>
      </c>
      <c r="I7" s="111" t="s">
        <v>45</v>
      </c>
      <c r="J7" s="187" t="s">
        <v>48</v>
      </c>
    </row>
    <row r="8" spans="1:11">
      <c r="A8" s="293"/>
      <c r="B8" s="69"/>
      <c r="C8" s="259">
        <v>2015</v>
      </c>
      <c r="D8" s="259">
        <v>2016</v>
      </c>
      <c r="E8" s="259">
        <v>2017</v>
      </c>
      <c r="F8" s="259">
        <v>2017</v>
      </c>
      <c r="G8" s="260">
        <v>2018</v>
      </c>
      <c r="H8" s="260">
        <v>2019</v>
      </c>
      <c r="I8" s="261">
        <v>2020</v>
      </c>
      <c r="J8" s="262">
        <v>2021</v>
      </c>
    </row>
    <row r="9" spans="1:11">
      <c r="A9" s="294"/>
      <c r="B9" s="70"/>
      <c r="C9" s="70" t="s">
        <v>39</v>
      </c>
      <c r="D9" s="70" t="s">
        <v>39</v>
      </c>
      <c r="E9" s="102" t="s">
        <v>39</v>
      </c>
      <c r="F9" s="102" t="s">
        <v>39</v>
      </c>
      <c r="G9" s="209" t="s">
        <v>39</v>
      </c>
      <c r="H9" s="209" t="s">
        <v>39</v>
      </c>
      <c r="I9" s="209" t="s">
        <v>39</v>
      </c>
      <c r="J9" s="209" t="s">
        <v>39</v>
      </c>
    </row>
    <row r="10" spans="1:11" ht="15" customHeight="1">
      <c r="A10" s="71">
        <v>1</v>
      </c>
      <c r="B10" s="72" t="s">
        <v>26</v>
      </c>
      <c r="C10" s="73"/>
      <c r="D10" s="73"/>
      <c r="E10" s="73"/>
      <c r="F10" s="74"/>
      <c r="G10" s="74"/>
      <c r="H10" s="75"/>
      <c r="I10" s="73"/>
      <c r="J10" s="74"/>
    </row>
    <row r="11" spans="1:11" ht="15" customHeight="1">
      <c r="A11" s="71"/>
      <c r="B11" s="78" t="s">
        <v>28</v>
      </c>
      <c r="C11" s="79">
        <v>0</v>
      </c>
      <c r="D11" s="79">
        <v>0</v>
      </c>
      <c r="E11" s="81">
        <v>0</v>
      </c>
      <c r="F11" s="79">
        <v>0</v>
      </c>
      <c r="G11" s="79">
        <v>0</v>
      </c>
      <c r="H11" s="80">
        <v>0</v>
      </c>
      <c r="I11" s="81">
        <v>0</v>
      </c>
      <c r="J11" s="79">
        <v>0</v>
      </c>
    </row>
    <row r="12" spans="1:11" ht="15" customHeight="1">
      <c r="A12" s="71"/>
      <c r="B12" s="76"/>
      <c r="C12" s="82"/>
      <c r="D12" s="82"/>
      <c r="E12" s="73"/>
      <c r="F12" s="77"/>
      <c r="G12" s="74"/>
      <c r="H12" s="75"/>
      <c r="I12" s="73"/>
      <c r="J12" s="74"/>
    </row>
    <row r="13" spans="1:11" ht="15" customHeight="1">
      <c r="A13" s="71">
        <v>2</v>
      </c>
      <c r="B13" s="72" t="s">
        <v>29</v>
      </c>
      <c r="C13" s="82"/>
      <c r="D13" s="82"/>
      <c r="E13" s="73"/>
      <c r="F13" s="77"/>
      <c r="G13" s="74"/>
      <c r="H13" s="75"/>
      <c r="I13" s="73"/>
      <c r="J13" s="74"/>
    </row>
    <row r="14" spans="1:11" s="91" customFormat="1" ht="15" customHeight="1">
      <c r="A14" s="84"/>
      <c r="B14" s="85" t="s">
        <v>30</v>
      </c>
      <c r="C14" s="81">
        <v>0</v>
      </c>
      <c r="D14" s="81">
        <v>0</v>
      </c>
      <c r="E14" s="81">
        <v>0</v>
      </c>
      <c r="F14" s="80">
        <v>0</v>
      </c>
      <c r="G14" s="86">
        <v>0</v>
      </c>
      <c r="H14" s="86">
        <v>0</v>
      </c>
      <c r="I14" s="81">
        <v>0</v>
      </c>
      <c r="J14" s="81">
        <v>0</v>
      </c>
    </row>
    <row r="15" spans="1:11" ht="15" customHeight="1">
      <c r="A15" s="84"/>
      <c r="B15" s="87"/>
      <c r="C15" s="88"/>
      <c r="D15" s="88"/>
      <c r="E15" s="88"/>
      <c r="F15" s="89"/>
      <c r="G15" s="90"/>
      <c r="H15" s="90"/>
      <c r="I15" s="88"/>
      <c r="J15" s="88"/>
      <c r="K15" s="134"/>
    </row>
    <row r="16" spans="1:11" ht="15" customHeight="1">
      <c r="A16" s="92">
        <v>3</v>
      </c>
      <c r="B16" s="93" t="s">
        <v>31</v>
      </c>
      <c r="C16" s="73"/>
      <c r="D16" s="73"/>
      <c r="E16" s="73"/>
      <c r="F16" s="82"/>
      <c r="G16" s="73"/>
      <c r="H16" s="83"/>
      <c r="I16" s="73"/>
      <c r="J16" s="73"/>
      <c r="K16" s="134"/>
    </row>
    <row r="17" spans="1:12" ht="15" customHeight="1">
      <c r="A17" s="92"/>
      <c r="B17" s="78" t="s">
        <v>32</v>
      </c>
      <c r="C17" s="81">
        <v>0</v>
      </c>
      <c r="D17" s="81">
        <v>0</v>
      </c>
      <c r="E17" s="81">
        <v>0</v>
      </c>
      <c r="F17" s="79">
        <v>0</v>
      </c>
      <c r="G17" s="81">
        <v>0</v>
      </c>
      <c r="H17" s="86">
        <v>0</v>
      </c>
      <c r="I17" s="81">
        <v>0</v>
      </c>
      <c r="J17" s="81">
        <v>0</v>
      </c>
      <c r="K17" s="134"/>
    </row>
    <row r="18" spans="1:12" ht="15" customHeight="1">
      <c r="A18" s="92"/>
      <c r="B18" s="94"/>
      <c r="C18" s="73"/>
      <c r="D18" s="73"/>
      <c r="E18" s="73"/>
      <c r="F18" s="82"/>
      <c r="G18" s="73"/>
      <c r="H18" s="83"/>
      <c r="I18" s="73"/>
      <c r="J18" s="73"/>
      <c r="K18" s="134"/>
    </row>
    <row r="19" spans="1:12" ht="30" customHeight="1">
      <c r="A19" s="95">
        <v>4</v>
      </c>
      <c r="B19" s="96" t="s">
        <v>33</v>
      </c>
      <c r="C19" s="73"/>
      <c r="D19" s="73"/>
      <c r="E19" s="73"/>
      <c r="F19" s="82"/>
      <c r="G19" s="73"/>
      <c r="H19" s="83"/>
      <c r="I19" s="73"/>
      <c r="J19" s="73"/>
      <c r="K19" s="134"/>
    </row>
    <row r="20" spans="1:12" ht="15" customHeight="1">
      <c r="A20" s="107"/>
      <c r="B20" s="108" t="s">
        <v>34</v>
      </c>
      <c r="C20" s="86">
        <v>0</v>
      </c>
      <c r="D20" s="86">
        <v>0</v>
      </c>
      <c r="E20" s="81">
        <v>0</v>
      </c>
      <c r="F20" s="80">
        <v>0</v>
      </c>
      <c r="G20" s="86">
        <v>0</v>
      </c>
      <c r="H20" s="86">
        <v>0</v>
      </c>
      <c r="I20" s="81">
        <v>0</v>
      </c>
      <c r="J20" s="81">
        <v>0</v>
      </c>
      <c r="K20" s="134"/>
    </row>
    <row r="21" spans="1:12" ht="15" customHeight="1">
      <c r="A21" s="71">
        <v>5</v>
      </c>
      <c r="B21" s="72" t="s">
        <v>35</v>
      </c>
      <c r="C21" s="73"/>
      <c r="D21" s="73"/>
      <c r="E21" s="73"/>
      <c r="F21" s="77"/>
      <c r="G21" s="74"/>
      <c r="H21" s="75"/>
      <c r="I21" s="73"/>
      <c r="J21" s="74"/>
      <c r="K21" s="134"/>
    </row>
    <row r="22" spans="1:12" ht="15" customHeight="1">
      <c r="A22" s="71"/>
      <c r="B22" s="78" t="s">
        <v>36</v>
      </c>
      <c r="C22" s="81">
        <v>0</v>
      </c>
      <c r="D22" s="81">
        <v>0</v>
      </c>
      <c r="E22" s="81">
        <v>0</v>
      </c>
      <c r="F22" s="81">
        <v>0</v>
      </c>
      <c r="G22" s="81">
        <v>0</v>
      </c>
      <c r="H22" s="86">
        <v>0</v>
      </c>
      <c r="I22" s="81">
        <v>0</v>
      </c>
      <c r="J22" s="81">
        <v>0</v>
      </c>
      <c r="K22" s="98"/>
      <c r="L22" s="98"/>
    </row>
    <row r="23" spans="1:12" ht="15" customHeight="1">
      <c r="A23" s="130">
        <v>6</v>
      </c>
      <c r="B23" s="97" t="s">
        <v>66</v>
      </c>
      <c r="C23" s="73"/>
      <c r="D23" s="73"/>
      <c r="E23" s="73"/>
      <c r="F23" s="74"/>
      <c r="G23" s="74"/>
      <c r="H23" s="74"/>
      <c r="I23" s="74"/>
      <c r="J23" s="74"/>
      <c r="K23" s="134"/>
    </row>
    <row r="24" spans="1:12" ht="15" customHeight="1">
      <c r="A24" s="71"/>
      <c r="B24" s="72"/>
      <c r="C24" s="73"/>
      <c r="D24" s="73"/>
      <c r="E24" s="73"/>
      <c r="F24" s="74"/>
      <c r="G24" s="73"/>
      <c r="H24" s="83"/>
      <c r="I24" s="106"/>
      <c r="J24" s="73"/>
      <c r="K24" s="134"/>
    </row>
    <row r="25" spans="1:12" ht="15" customHeight="1" thickBot="1">
      <c r="A25" s="99"/>
      <c r="B25" s="100" t="s">
        <v>37</v>
      </c>
      <c r="C25" s="101">
        <f t="shared" ref="C25:J25" si="0">C11+C14+C17+C20+C22+C23</f>
        <v>0</v>
      </c>
      <c r="D25" s="101">
        <f t="shared" si="0"/>
        <v>0</v>
      </c>
      <c r="E25" s="101">
        <f t="shared" si="0"/>
        <v>0</v>
      </c>
      <c r="F25" s="101">
        <f t="shared" si="0"/>
        <v>0</v>
      </c>
      <c r="G25" s="101">
        <f t="shared" si="0"/>
        <v>0</v>
      </c>
      <c r="H25" s="101">
        <f t="shared" si="0"/>
        <v>0</v>
      </c>
      <c r="I25" s="101">
        <f t="shared" si="0"/>
        <v>0</v>
      </c>
      <c r="J25" s="101">
        <f t="shared" si="0"/>
        <v>0</v>
      </c>
      <c r="K25" s="134"/>
    </row>
    <row r="26" spans="1:12" ht="6" customHeight="1" thickTop="1">
      <c r="K26" s="134"/>
    </row>
    <row r="27" spans="1:12">
      <c r="A27" s="112">
        <v>1</v>
      </c>
      <c r="B27" s="172" t="s">
        <v>46</v>
      </c>
      <c r="K27" s="134"/>
    </row>
    <row r="28" spans="1:12" ht="6" customHeight="1"/>
    <row r="29" spans="1:12" ht="14.25">
      <c r="B29" s="1" t="s">
        <v>117</v>
      </c>
    </row>
    <row r="30" spans="1:12" ht="14.25">
      <c r="B30" s="1" t="s">
        <v>118</v>
      </c>
    </row>
  </sheetData>
  <mergeCells count="4">
    <mergeCell ref="A4:J4"/>
    <mergeCell ref="A5:B6"/>
    <mergeCell ref="G6:H6"/>
    <mergeCell ref="I6:J6"/>
  </mergeCells>
  <pageMargins left="0.70866141732283472" right="0.70866141732283472" top="0.78740157480314965" bottom="0.78740157480314965" header="0.31496062992125984" footer="0.31496062992125984"/>
  <pageSetup paperSize="9" scale="80" orientation="landscape" r:id="rId1"/>
  <headerFooter>
    <oddHeader>&amp;LWirtschaftsplan für Sonstige Sondervermögen
3. maßnahmenbezogener Investionsplan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M40"/>
  <sheetViews>
    <sheetView zoomScaleNormal="100" workbookViewId="0">
      <selection activeCell="B7" sqref="B7"/>
    </sheetView>
  </sheetViews>
  <sheetFormatPr baseColWidth="10" defaultColWidth="5" defaultRowHeight="12.75"/>
  <cols>
    <col min="1" max="2" width="24.7109375" customWidth="1"/>
    <col min="3" max="3" width="12.85546875" customWidth="1"/>
    <col min="4" max="4" width="28.42578125" customWidth="1"/>
    <col min="5" max="5" width="23.5703125" customWidth="1"/>
    <col min="6" max="13" width="10.7109375" customWidth="1"/>
  </cols>
  <sheetData>
    <row r="1" spans="1:13">
      <c r="A1" s="63"/>
      <c r="B1" s="64"/>
      <c r="C1" s="65"/>
      <c r="D1" s="65"/>
      <c r="E1" s="65"/>
      <c r="F1" s="66"/>
      <c r="G1" s="66"/>
      <c r="H1" s="66"/>
      <c r="I1" s="64"/>
      <c r="J1" s="64"/>
      <c r="K1" s="64"/>
      <c r="L1" s="64"/>
      <c r="M1" s="64"/>
    </row>
    <row r="2" spans="1:13" ht="18.75" customHeight="1">
      <c r="A2" s="132"/>
    </row>
    <row r="3" spans="1:13" ht="9" customHeight="1">
      <c r="A3" s="380" t="s">
        <v>74</v>
      </c>
      <c r="B3" s="381"/>
      <c r="C3" s="381"/>
      <c r="D3" s="381"/>
      <c r="E3" s="381"/>
      <c r="F3" s="381"/>
      <c r="G3" s="381"/>
      <c r="H3" s="381"/>
      <c r="I3" s="381"/>
      <c r="J3" s="381"/>
      <c r="K3" s="381"/>
      <c r="L3" s="381"/>
      <c r="M3" s="382"/>
    </row>
    <row r="4" spans="1:13" ht="14.25" customHeight="1">
      <c r="A4" s="383"/>
      <c r="B4" s="384"/>
      <c r="C4" s="384"/>
      <c r="D4" s="384"/>
      <c r="E4" s="384"/>
      <c r="F4" s="384"/>
      <c r="G4" s="384"/>
      <c r="H4" s="384"/>
      <c r="I4" s="384"/>
      <c r="J4" s="384"/>
      <c r="K4" s="384"/>
      <c r="L4" s="384"/>
      <c r="M4" s="385"/>
    </row>
    <row r="5" spans="1:13" ht="15.75" customHeight="1">
      <c r="A5" s="409" t="s">
        <v>80</v>
      </c>
      <c r="B5" s="411" t="s">
        <v>183</v>
      </c>
      <c r="C5" s="377"/>
      <c r="D5" s="377"/>
      <c r="E5" s="377"/>
      <c r="F5" s="135"/>
      <c r="G5" s="135"/>
      <c r="H5" s="135"/>
      <c r="I5" s="135"/>
      <c r="J5" s="135"/>
      <c r="K5" s="135"/>
      <c r="L5" s="135"/>
      <c r="M5" s="136"/>
    </row>
    <row r="6" spans="1:13" ht="15.75" customHeight="1">
      <c r="A6" s="410"/>
      <c r="B6" s="378"/>
      <c r="C6" s="378"/>
      <c r="D6" s="378"/>
      <c r="E6" s="378"/>
      <c r="F6" s="368" t="s">
        <v>75</v>
      </c>
      <c r="G6" s="379"/>
      <c r="H6" s="379"/>
      <c r="I6" s="379"/>
      <c r="J6" s="379"/>
      <c r="K6" s="379"/>
      <c r="L6" s="379"/>
      <c r="M6" s="369"/>
    </row>
    <row r="7" spans="1:13" ht="38.25">
      <c r="A7" s="258" t="s">
        <v>83</v>
      </c>
      <c r="B7" s="258" t="s">
        <v>76</v>
      </c>
      <c r="C7" s="258" t="s">
        <v>77</v>
      </c>
      <c r="D7" s="258" t="s">
        <v>78</v>
      </c>
      <c r="E7" s="258" t="s">
        <v>79</v>
      </c>
      <c r="F7" s="145" t="s">
        <v>146</v>
      </c>
      <c r="G7" s="145" t="s">
        <v>147</v>
      </c>
      <c r="H7" s="145" t="s">
        <v>148</v>
      </c>
      <c r="I7" s="145" t="s">
        <v>149</v>
      </c>
      <c r="J7" s="145" t="s">
        <v>150</v>
      </c>
      <c r="K7" s="171" t="s">
        <v>151</v>
      </c>
      <c r="L7" s="145" t="s">
        <v>170</v>
      </c>
      <c r="M7" s="171" t="s">
        <v>171</v>
      </c>
    </row>
    <row r="8" spans="1:13">
      <c r="A8" s="143"/>
      <c r="B8" s="143"/>
      <c r="C8" s="146"/>
      <c r="D8" s="143"/>
      <c r="E8" s="143"/>
      <c r="F8" s="151"/>
      <c r="G8" s="154"/>
      <c r="H8" s="147"/>
      <c r="I8" s="147"/>
      <c r="J8" s="147"/>
      <c r="K8" s="147"/>
      <c r="L8" s="147"/>
      <c r="M8" s="147"/>
    </row>
    <row r="9" spans="1:13" ht="140.25">
      <c r="A9" s="277" t="s">
        <v>161</v>
      </c>
      <c r="B9" s="278" t="s">
        <v>115</v>
      </c>
      <c r="C9" s="305" t="s">
        <v>168</v>
      </c>
      <c r="D9" s="306" t="s">
        <v>169</v>
      </c>
      <c r="E9" s="305" t="s">
        <v>172</v>
      </c>
      <c r="F9" s="280">
        <v>39</v>
      </c>
      <c r="G9" s="281">
        <v>44</v>
      </c>
      <c r="H9" s="282">
        <v>42</v>
      </c>
      <c r="I9" s="282">
        <v>42</v>
      </c>
      <c r="J9" s="282">
        <v>42</v>
      </c>
      <c r="K9" s="282">
        <v>43</v>
      </c>
      <c r="L9" s="282">
        <v>43</v>
      </c>
      <c r="M9" s="282">
        <v>43</v>
      </c>
    </row>
    <row r="10" spans="1:13" s="91" customFormat="1">
      <c r="A10" s="109"/>
      <c r="B10" s="109"/>
      <c r="C10" s="109"/>
      <c r="D10" s="109"/>
      <c r="E10" s="109"/>
      <c r="F10" s="152"/>
      <c r="G10" s="155"/>
      <c r="H10" s="149"/>
      <c r="I10" s="149"/>
      <c r="J10" s="149"/>
      <c r="K10" s="149"/>
      <c r="L10" s="149"/>
      <c r="M10" s="149"/>
    </row>
    <row r="11" spans="1:13" s="91" customFormat="1">
      <c r="A11" s="109"/>
      <c r="B11" s="109"/>
      <c r="C11" s="109"/>
      <c r="D11" s="109"/>
      <c r="E11" s="109"/>
      <c r="F11" s="152"/>
      <c r="G11" s="155"/>
      <c r="H11" s="149"/>
      <c r="I11" s="149"/>
      <c r="J11" s="149"/>
      <c r="K11" s="149"/>
      <c r="L11" s="149"/>
      <c r="M11" s="149"/>
    </row>
    <row r="12" spans="1:13" s="91" customFormat="1">
      <c r="A12" s="109"/>
      <c r="B12" s="109"/>
      <c r="C12" s="109"/>
      <c r="D12" s="109"/>
      <c r="E12" s="109"/>
      <c r="F12" s="152"/>
      <c r="G12" s="155"/>
      <c r="H12" s="149"/>
      <c r="I12" s="149"/>
      <c r="J12" s="149"/>
      <c r="K12" s="149"/>
      <c r="L12" s="149"/>
      <c r="M12" s="149"/>
    </row>
    <row r="13" spans="1:13" s="91" customFormat="1">
      <c r="A13" s="109"/>
      <c r="B13" s="109"/>
      <c r="C13" s="109"/>
      <c r="D13" s="109"/>
      <c r="E13" s="109"/>
      <c r="F13" s="152"/>
      <c r="G13" s="155"/>
      <c r="H13" s="149"/>
      <c r="I13" s="149"/>
      <c r="J13" s="149"/>
      <c r="K13" s="149"/>
      <c r="L13" s="149"/>
      <c r="M13" s="149"/>
    </row>
    <row r="14" spans="1:13" s="91" customFormat="1">
      <c r="A14" s="109"/>
      <c r="B14" s="109"/>
      <c r="C14" s="109"/>
      <c r="D14" s="109"/>
      <c r="E14" s="109"/>
      <c r="F14" s="152"/>
      <c r="G14" s="155"/>
      <c r="H14" s="149"/>
      <c r="I14" s="149"/>
      <c r="J14" s="149"/>
      <c r="K14" s="149"/>
      <c r="L14" s="149"/>
      <c r="M14" s="149"/>
    </row>
    <row r="15" spans="1:13" s="91" customFormat="1">
      <c r="A15" s="109"/>
      <c r="B15" s="109"/>
      <c r="C15" s="109"/>
      <c r="D15" s="109"/>
      <c r="E15" s="109"/>
      <c r="F15" s="152"/>
      <c r="G15" s="155"/>
      <c r="H15" s="149"/>
      <c r="I15" s="149"/>
      <c r="J15" s="149"/>
      <c r="K15" s="149"/>
      <c r="L15" s="149"/>
      <c r="M15" s="149"/>
    </row>
    <row r="16" spans="1:13">
      <c r="A16" s="109"/>
      <c r="B16" s="109"/>
      <c r="C16" s="109"/>
      <c r="D16" s="109"/>
      <c r="E16" s="109"/>
      <c r="F16" s="152"/>
      <c r="G16" s="155"/>
      <c r="H16" s="149"/>
      <c r="I16" s="149"/>
      <c r="J16" s="149"/>
      <c r="K16" s="149"/>
      <c r="L16" s="149"/>
      <c r="M16" s="149"/>
    </row>
    <row r="17" spans="1:13">
      <c r="A17" s="109"/>
      <c r="B17" s="109"/>
      <c r="C17" s="109"/>
      <c r="D17" s="109"/>
      <c r="E17" s="109"/>
      <c r="F17" s="152"/>
      <c r="G17" s="155"/>
      <c r="H17" s="149"/>
      <c r="I17" s="149"/>
      <c r="J17" s="149"/>
      <c r="K17" s="149"/>
      <c r="L17" s="149"/>
      <c r="M17" s="149"/>
    </row>
    <row r="18" spans="1:13">
      <c r="A18" s="109"/>
      <c r="B18" s="109"/>
      <c r="C18" s="109"/>
      <c r="D18" s="109"/>
      <c r="E18" s="109"/>
      <c r="F18" s="152"/>
      <c r="G18" s="155"/>
      <c r="H18" s="149"/>
      <c r="I18" s="149"/>
      <c r="J18" s="149"/>
      <c r="K18" s="149"/>
      <c r="L18" s="149"/>
      <c r="M18" s="149"/>
    </row>
    <row r="19" spans="1:13">
      <c r="A19" s="144"/>
      <c r="B19" s="144"/>
      <c r="C19" s="144"/>
      <c r="D19" s="144"/>
      <c r="E19" s="144"/>
      <c r="F19" s="153"/>
      <c r="G19" s="133"/>
      <c r="H19" s="150"/>
      <c r="I19" s="150"/>
      <c r="J19" s="150"/>
      <c r="K19" s="150"/>
      <c r="L19" s="150"/>
      <c r="M19" s="150"/>
    </row>
    <row r="27" spans="1:13">
      <c r="A27" s="134"/>
    </row>
    <row r="28" spans="1:13">
      <c r="A28" s="134"/>
    </row>
    <row r="29" spans="1:13">
      <c r="A29" s="134"/>
    </row>
    <row r="30" spans="1:13">
      <c r="A30" s="134"/>
    </row>
    <row r="31" spans="1:13">
      <c r="A31" s="134"/>
    </row>
    <row r="32" spans="1:13" ht="19.5" customHeight="1">
      <c r="A32" s="134"/>
    </row>
    <row r="33" spans="1:2">
      <c r="A33" s="134"/>
    </row>
    <row r="34" spans="1:2">
      <c r="A34" s="98"/>
      <c r="B34" s="98"/>
    </row>
    <row r="35" spans="1:2">
      <c r="A35" s="134"/>
    </row>
    <row r="36" spans="1:2">
      <c r="A36" s="134"/>
    </row>
    <row r="37" spans="1:2">
      <c r="A37" s="134"/>
    </row>
    <row r="38" spans="1:2">
      <c r="A38" s="134"/>
    </row>
    <row r="39" spans="1:2">
      <c r="A39" s="134"/>
    </row>
    <row r="40" spans="1:2">
      <c r="A40" s="134"/>
    </row>
  </sheetData>
  <mergeCells count="4">
    <mergeCell ref="A5:A6"/>
    <mergeCell ref="B5:E6"/>
    <mergeCell ref="F6:M6"/>
    <mergeCell ref="A3:M4"/>
  </mergeCells>
  <pageMargins left="0.54" right="0.26" top="0.78740157480314965" bottom="0.78740157480314965" header="0.31496062992125984" footer="0.31496062992125984"/>
  <pageSetup paperSize="9" scale="70" orientation="landscape" r:id="rId1"/>
  <headerFooter>
    <oddHeader>&amp;LWirtschaftsplan für Sonstige Sondervermögen
4. Differenzierung Geschäftsbesorgungsentgelte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16</vt:i4>
      </vt:variant>
      <vt:variant>
        <vt:lpstr>Benannte Bereiche</vt:lpstr>
      </vt:variant>
      <vt:variant>
        <vt:i4>19</vt:i4>
      </vt:variant>
    </vt:vector>
  </HeadingPairs>
  <TitlesOfParts>
    <vt:vector size="35" baseType="lpstr">
      <vt:lpstr>Deckblatt Land</vt:lpstr>
      <vt:lpstr>EPlan Gesamt Land</vt:lpstr>
      <vt:lpstr>VPlan Gesamt Land</vt:lpstr>
      <vt:lpstr>Differenzierung GBE Gesamt</vt:lpstr>
      <vt:lpstr>Deckblatt TSVG</vt:lpstr>
      <vt:lpstr>EPlan TSVG</vt:lpstr>
      <vt:lpstr>VPlan TSVG</vt:lpstr>
      <vt:lpstr>InvPlan TSVG</vt:lpstr>
      <vt:lpstr>Differenzierung GBE TSVG</vt:lpstr>
      <vt:lpstr>HH-Stellen TSVG</vt:lpstr>
      <vt:lpstr>Deckblatt CSG</vt:lpstr>
      <vt:lpstr>EPlan_CSG</vt:lpstr>
      <vt:lpstr>VPlan_CSG</vt:lpstr>
      <vt:lpstr>InvPlan_CSG</vt:lpstr>
      <vt:lpstr>Differenzierung GBE CSG</vt:lpstr>
      <vt:lpstr>HH-Stellen CSG</vt:lpstr>
      <vt:lpstr>'Deckblatt Land'!Druckbereich</vt:lpstr>
      <vt:lpstr>'Deckblatt TSVG'!Druckbereich</vt:lpstr>
      <vt:lpstr>'Differenzierung GBE CSG'!Druckbereich</vt:lpstr>
      <vt:lpstr>'Differenzierung GBE Gesamt'!Druckbereich</vt:lpstr>
      <vt:lpstr>'Differenzierung GBE TSVG'!Druckbereich</vt:lpstr>
      <vt:lpstr>'EPlan Gesamt Land'!Druckbereich</vt:lpstr>
      <vt:lpstr>'HH-Stellen CSG'!Druckbereich</vt:lpstr>
      <vt:lpstr>'HH-Stellen TSVG'!Druckbereich</vt:lpstr>
      <vt:lpstr>'InvPlan TSVG'!Druckbereich</vt:lpstr>
      <vt:lpstr>InvPlan_CSG!Druckbereich</vt:lpstr>
      <vt:lpstr>'VPlan Gesamt Land'!Druckbereich</vt:lpstr>
      <vt:lpstr>'VPlan TSVG'!Druckbereich</vt:lpstr>
      <vt:lpstr>VPlan_CSG!Druckbereich</vt:lpstr>
      <vt:lpstr>'Differenzierung GBE CSG'!ppp</vt:lpstr>
      <vt:lpstr>'Deckblatt CSG'!Print_Area</vt:lpstr>
      <vt:lpstr>'Differenzierung GBE CSG'!Print_Area</vt:lpstr>
      <vt:lpstr>EPlan_CSG!Print_Area</vt:lpstr>
      <vt:lpstr>InvPlan_CSG!Print_Area</vt:lpstr>
      <vt:lpstr>VPlan_CSG!Print_Area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2018-05-22T14:22:28Z</dcterms:created>
  <dcterms:modified xsi:type="dcterms:W3CDTF">2018-05-22T14:22:32Z</dcterms:modified>
</cp:coreProperties>
</file>