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11625" yWindow="360" windowWidth="11580" windowHeight="6105"/>
  </bookViews>
  <sheets>
    <sheet name="Deckblatt" sheetId="76" r:id="rId1"/>
    <sheet name="Erfolgsplan" sheetId="71" r:id="rId2"/>
    <sheet name="Vermögensplan" sheetId="48" r:id="rId3"/>
    <sheet name="Investitionsplan" sheetId="67" r:id="rId4"/>
    <sheet name="Differenzierung GBE" sheetId="72" r:id="rId5"/>
    <sheet name="Einzelansätze" sheetId="75" r:id="rId6"/>
  </sheets>
  <definedNames>
    <definedName name="_ftn1" localSheetId="5">Einzelansätze!$A$35</definedName>
    <definedName name="_ftn2" localSheetId="5">Einzelansätze!$A$36</definedName>
    <definedName name="_xlnm.Print_Area" localSheetId="4">'Differenzierung GBE'!$A$1:$M$36</definedName>
    <definedName name="_xlnm.Print_Area" localSheetId="5">Einzelansätze!$A$1:$J$32</definedName>
    <definedName name="Print_Area" localSheetId="0">Deckblatt!$A$1:$G$35</definedName>
    <definedName name="Print_Area" localSheetId="4">'Differenzierung GBE'!#REF!</definedName>
    <definedName name="Print_Area" localSheetId="1">Erfolgsplan!$B$1:$J$49</definedName>
    <definedName name="Print_Area" localSheetId="3">Investitionsplan!$A$1:$M$39</definedName>
    <definedName name="Print_Area" localSheetId="2">Vermögensplan!$B$1:$J$21</definedName>
  </definedNames>
  <calcPr calcId="145621"/>
</workbook>
</file>

<file path=xl/calcChain.xml><?xml version="1.0" encoding="utf-8"?>
<calcChain xmlns="http://schemas.openxmlformats.org/spreadsheetml/2006/main">
  <c r="I22" i="75" l="1"/>
  <c r="H22" i="75"/>
  <c r="I20" i="75"/>
  <c r="H20" i="75"/>
  <c r="I13" i="75"/>
  <c r="H13" i="75"/>
  <c r="I28" i="75"/>
  <c r="H28" i="75"/>
  <c r="J8" i="71" l="1"/>
  <c r="I8" i="71"/>
  <c r="H8" i="71"/>
  <c r="G8" i="71"/>
  <c r="D8" i="71" l="1"/>
  <c r="E8" i="71"/>
  <c r="M20" i="67" l="1"/>
  <c r="M40" i="67" s="1"/>
  <c r="L20" i="67"/>
  <c r="L40" i="67" s="1"/>
  <c r="K20" i="67"/>
  <c r="K40" i="67" s="1"/>
  <c r="J20" i="67"/>
  <c r="J40" i="67" s="1"/>
  <c r="I20" i="67"/>
  <c r="I40" i="67" s="1"/>
  <c r="H20" i="67"/>
  <c r="H40" i="67" s="1"/>
  <c r="G20" i="67"/>
  <c r="G40" i="67" s="1"/>
  <c r="F20" i="67"/>
  <c r="F40" i="67" s="1"/>
  <c r="D18" i="71" l="1"/>
  <c r="E18" i="71"/>
  <c r="F18" i="71"/>
  <c r="G18" i="71"/>
  <c r="H18" i="71"/>
  <c r="I18" i="71"/>
  <c r="J18" i="71"/>
  <c r="C18" i="71"/>
  <c r="C28" i="75" l="1"/>
  <c r="D28" i="75"/>
  <c r="E28" i="75"/>
  <c r="F28" i="75"/>
  <c r="C20" i="75"/>
  <c r="C22" i="75" s="1"/>
  <c r="D20" i="75"/>
  <c r="D22" i="75" s="1"/>
  <c r="E20" i="75"/>
  <c r="E22" i="75" s="1"/>
  <c r="F20" i="75"/>
  <c r="F22" i="75" s="1"/>
  <c r="C13" i="75"/>
  <c r="D13" i="75"/>
  <c r="E13" i="75"/>
  <c r="F13" i="75"/>
  <c r="J28" i="75" l="1"/>
  <c r="G28" i="75"/>
  <c r="B28" i="75"/>
  <c r="J20" i="75"/>
  <c r="G20" i="75"/>
  <c r="B20" i="75"/>
  <c r="J13" i="75"/>
  <c r="G13" i="75"/>
  <c r="B13" i="75"/>
  <c r="B22" i="75" s="1"/>
  <c r="G22" i="75" l="1"/>
  <c r="J22" i="75"/>
  <c r="D23" i="71" l="1"/>
  <c r="E23" i="71"/>
  <c r="F23" i="71"/>
  <c r="G23" i="71"/>
  <c r="H23" i="71"/>
  <c r="I23" i="71"/>
  <c r="J23" i="71"/>
  <c r="C23" i="71"/>
  <c r="D27" i="71" l="1"/>
  <c r="E27" i="71"/>
  <c r="F27" i="71"/>
  <c r="G27" i="71"/>
  <c r="H27" i="71"/>
  <c r="I27" i="71"/>
  <c r="J27" i="71"/>
  <c r="C27" i="71"/>
  <c r="E21" i="48" l="1"/>
  <c r="E11" i="48" l="1"/>
  <c r="E11" i="71"/>
  <c r="E19" i="71" s="1"/>
  <c r="E24" i="71" l="1"/>
  <c r="E30" i="71" s="1"/>
  <c r="D21" i="48"/>
  <c r="C21" i="48"/>
  <c r="D11" i="48"/>
  <c r="C11" i="71"/>
  <c r="C19" i="71" s="1"/>
  <c r="C24" i="71" l="1"/>
  <c r="C30" i="71" s="1"/>
  <c r="F11" i="71" l="1"/>
  <c r="F19" i="71" s="1"/>
  <c r="G11" i="71"/>
  <c r="G19" i="71" s="1"/>
  <c r="H11" i="71"/>
  <c r="H19" i="71" s="1"/>
  <c r="I11" i="71"/>
  <c r="I19" i="71" s="1"/>
  <c r="J11" i="71"/>
  <c r="J19" i="71" s="1"/>
  <c r="D11" i="71"/>
  <c r="D19" i="71" s="1"/>
  <c r="F11" i="48" l="1"/>
  <c r="G11" i="48"/>
  <c r="H11" i="48"/>
  <c r="I11" i="48"/>
  <c r="J11" i="48"/>
  <c r="C11" i="48"/>
  <c r="F21" i="48"/>
  <c r="G21" i="48"/>
  <c r="H21" i="48"/>
  <c r="I21" i="48"/>
  <c r="J21" i="48"/>
  <c r="G24" i="71" l="1"/>
  <c r="G30" i="71" s="1"/>
  <c r="H24" i="71" l="1"/>
  <c r="H30" i="71" s="1"/>
  <c r="J24" i="71"/>
  <c r="J30" i="71" s="1"/>
  <c r="F24" i="71"/>
  <c r="F30" i="71" s="1"/>
  <c r="D24" i="71"/>
  <c r="D30" i="71" s="1"/>
  <c r="I24" i="71"/>
  <c r="I30" i="71" s="1"/>
</calcChain>
</file>

<file path=xl/sharedStrings.xml><?xml version="1.0" encoding="utf-8"?>
<sst xmlns="http://schemas.openxmlformats.org/spreadsheetml/2006/main" count="181" uniqueCount="122">
  <si>
    <t>Betriebsergebnis</t>
  </si>
  <si>
    <t>Zinsaufwand</t>
  </si>
  <si>
    <t>Zinserträge</t>
  </si>
  <si>
    <t>Beteiligungsergebnis</t>
  </si>
  <si>
    <t>Finanzergebnis</t>
  </si>
  <si>
    <t>Inhaltsübersicht</t>
  </si>
  <si>
    <t>bezogene Leistungen</t>
  </si>
  <si>
    <t>1. Erfolgsplan</t>
  </si>
  <si>
    <t>2. Vermögensplan</t>
  </si>
  <si>
    <t>Planungszeitraum:</t>
  </si>
  <si>
    <t>Bestandsveränderung</t>
  </si>
  <si>
    <t>sonstiger betrieblicher Aufwand</t>
  </si>
  <si>
    <t>Summe Aufwand</t>
  </si>
  <si>
    <t>Ergeb. d. gewöhnl. Geschäftstätigkeit</t>
  </si>
  <si>
    <t>Ergebnis nach Steuern</t>
  </si>
  <si>
    <t>Bezeichnung</t>
  </si>
  <si>
    <t>zuständiges Fachressort:</t>
  </si>
  <si>
    <t>lfd. Nr.</t>
  </si>
  <si>
    <t>Projekte</t>
  </si>
  <si>
    <t>Anteil Drittmittel</t>
  </si>
  <si>
    <t>in %</t>
  </si>
  <si>
    <t>Immaterielle Wirtschaftsgüter</t>
  </si>
  <si>
    <t>...</t>
  </si>
  <si>
    <t>Summe immaterielle Wirtschaftsgüter</t>
  </si>
  <si>
    <t>Unbebaute und bebaute Grundstücke</t>
  </si>
  <si>
    <t>Summe unbebaute und bebaute Grundstücke</t>
  </si>
  <si>
    <t>Maschinen und technische Anlagen</t>
  </si>
  <si>
    <t>Summe Maschinen und technische Anlagen</t>
  </si>
  <si>
    <t>Andere Anlagen, Betriebs- und Geschäftsausstattung</t>
  </si>
  <si>
    <t>Summe Betriebs- und Geschäftsausstattung</t>
  </si>
  <si>
    <t>Finanzanlagen / Beteiligungen</t>
  </si>
  <si>
    <t>Summe Finanzanlagen / Beteiligungen</t>
  </si>
  <si>
    <t>Summe Investitionen</t>
  </si>
  <si>
    <t>2.1.</t>
  </si>
  <si>
    <t>4.1.</t>
  </si>
  <si>
    <t>5.1.</t>
  </si>
  <si>
    <t>1.1.</t>
  </si>
  <si>
    <t>1.2.</t>
  </si>
  <si>
    <t>…</t>
  </si>
  <si>
    <t>3.1.</t>
  </si>
  <si>
    <t>Gesamtleistung</t>
  </si>
  <si>
    <t>Abschreibungen</t>
  </si>
  <si>
    <t>a.o. Ergebnis</t>
  </si>
  <si>
    <t>Der Planungszeitraum orientiert sich an den Investitionsvorhaben.</t>
  </si>
  <si>
    <t>Finanzplan</t>
  </si>
  <si>
    <t>Wirtschaftsplan</t>
  </si>
  <si>
    <t>Restbuchwerte Anlangenabgänge</t>
  </si>
  <si>
    <t>Entnahme von Eigenmitteln</t>
  </si>
  <si>
    <t>Erhaltene Drittmittel</t>
  </si>
  <si>
    <t>Zuführungen aus dem Haushalt</t>
  </si>
  <si>
    <t>Summe Mittelherkunft</t>
  </si>
  <si>
    <t>Summe Mittelbedarf</t>
  </si>
  <si>
    <t>Investitionen</t>
  </si>
  <si>
    <t>Mittelverwendung Umlaufvermögen</t>
  </si>
  <si>
    <t>Zuführungen von Rücklagen</t>
  </si>
  <si>
    <t>Kredittilgung</t>
  </si>
  <si>
    <t>Abführung an den Haushalt</t>
  </si>
  <si>
    <t>Sonst. Sondervermögen:</t>
  </si>
  <si>
    <t>Kreditaufnahme</t>
  </si>
  <si>
    <r>
      <t>Summe übrige Investitionen unter 250 T€</t>
    </r>
    <r>
      <rPr>
        <b/>
        <sz val="10"/>
        <rFont val="TondoKB"/>
      </rPr>
      <t xml:space="preserve">  </t>
    </r>
  </si>
  <si>
    <t>Genehmigung durch Beschluss des Sonder-vermögensaus-schusses vom (TT.MM.JJ)</t>
  </si>
  <si>
    <t>a.o. Erträge</t>
  </si>
  <si>
    <t>a. o. Aufwand</t>
  </si>
  <si>
    <t xml:space="preserve">Steuern vom Eink. und Ertrag </t>
  </si>
  <si>
    <t>sonstige Steuern</t>
  </si>
  <si>
    <t>davon Geschäftsbesorgungsentgelte</t>
  </si>
  <si>
    <t>3. Investitionsplan</t>
  </si>
  <si>
    <t>6a</t>
  </si>
  <si>
    <t>Entgeltzahlungen aus dem Sondervermögen</t>
  </si>
  <si>
    <t>lfd. Vertrag</t>
  </si>
  <si>
    <t>Vertragsinhalt</t>
  </si>
  <si>
    <t>Entgelt</t>
  </si>
  <si>
    <t>4. Differenzierung der Geschäftsbesorgungsentgelte</t>
  </si>
  <si>
    <t>sonstige Erträge</t>
  </si>
  <si>
    <t>8a</t>
  </si>
  <si>
    <t>Haushaltsstelle</t>
  </si>
  <si>
    <t>1. Zuführungen aus dem HH¹ bzw. Forderungen an den Haushalt²</t>
  </si>
  <si>
    <t>Aus den folgenden Haushaltsstellen wurden/werden die Zuführungen geleistet:</t>
  </si>
  <si>
    <t>Zwischensumme:</t>
  </si>
  <si>
    <t>2. Sonstige Zuführungen</t>
  </si>
  <si>
    <t>z.B. BKF (mit HH-Stelle)</t>
  </si>
  <si>
    <t>z.B. GA-Förderung (mit HH-Stelle)</t>
  </si>
  <si>
    <t>z.B. EFRE (mit HH-Stelle)</t>
  </si>
  <si>
    <t>Summe Zuführungen:</t>
  </si>
  <si>
    <t>3. Zahlungen an den Haushalt</t>
  </si>
  <si>
    <t>Summe Abführungen:</t>
  </si>
  <si>
    <t>Hinweis: Die Zahlungen sind synchron im SV und im Kernhaushalt abzubilden.</t>
  </si>
  <si>
    <t>5. Einzelansätze zu Zahlungen und Forderungen an den Haushalt</t>
  </si>
  <si>
    <t>Ist</t>
  </si>
  <si>
    <t>Prognose</t>
  </si>
  <si>
    <t>Planung</t>
  </si>
  <si>
    <t>Planjahr</t>
  </si>
  <si>
    <t>Plan</t>
  </si>
  <si>
    <t>Sondervermögen/ Zahlungspflichtiger/ 
HH-Stelle</t>
  </si>
  <si>
    <t>Geschäftsbesorger/ Zahlungsempfänger</t>
  </si>
  <si>
    <t>Planungsgrößen</t>
  </si>
  <si>
    <t>¹    betrifft die Jahre [Vorvorjahr] und [Vorjahr].</t>
  </si>
  <si>
    <t>²    betrifft die Jahre [lfd. Jahr] bis [Planjahr 2].</t>
  </si>
  <si>
    <t>Roh-, Hilfs- und Betriebsstoffe/bezogene Waren</t>
  </si>
  <si>
    <t>Umsatzerlöse</t>
  </si>
  <si>
    <t>Jahresüberschuss/Jahresfehlbetrag</t>
  </si>
  <si>
    <t>Saldo sonst. nicht liquiditätsw. Aufwendungen/Erträge</t>
  </si>
  <si>
    <t>4. Differenzierung der Geschäftsbesorgungsentgelte für die sonstigen Sondervermögen</t>
  </si>
  <si>
    <t>Zweckbestimmung/Zahlungsgrund</t>
  </si>
  <si>
    <t>Jahre 2018 bis 2021</t>
  </si>
  <si>
    <t>Wirtschaftsplan 2018 und 2019 für das</t>
  </si>
  <si>
    <t>Sondervermögen kommunale Abfallentsorgung</t>
  </si>
  <si>
    <t>Senator für Umwelt, Bau und Verkehr</t>
  </si>
  <si>
    <t>Recyclingstation Borgfeld</t>
  </si>
  <si>
    <t>Recyclingstation Hohentor</t>
  </si>
  <si>
    <t>Wertstoffsammelplätze</t>
  </si>
  <si>
    <t>Umbau Recyclingstationen</t>
  </si>
  <si>
    <t>Umschlaganlage</t>
  </si>
  <si>
    <t>Sondervermögen kommunale Abfallwirtschaft</t>
  </si>
  <si>
    <t>13a</t>
  </si>
  <si>
    <t>Gebührenüber-/Unterdeckungen</t>
  </si>
  <si>
    <t>Aus den folgenden Haushaltsstellen</t>
  </si>
  <si>
    <t>0680 / 42845-0</t>
  </si>
  <si>
    <t>Refinanzierung Mitarbeiter Abschnitt 232</t>
  </si>
  <si>
    <t>wurden/werden Zahlungen geleistet:</t>
  </si>
  <si>
    <t>Der Wirtschaftsplan 2018ff wurde noch ohne Berücksichtigung der am 1.1.2018 zu gründenden AöR</t>
  </si>
  <si>
    <t>für die öffentliche Abfallentsorgung und Straßenreinigung und deren Auswirkungen erstellt.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</si>
</sst>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Univers"/>
      <family val="2"/>
    </font>
    <font>
      <b/>
      <sz val="11"/>
      <name val="Univers"/>
      <family val="2"/>
    </font>
    <font>
      <b/>
      <sz val="12"/>
      <name val="Univers"/>
      <family val="2"/>
    </font>
    <font>
      <b/>
      <sz val="8"/>
      <name val="Univers"/>
      <family val="2"/>
    </font>
    <font>
      <b/>
      <sz val="9"/>
      <name val="Univers"/>
      <family val="2"/>
    </font>
    <font>
      <sz val="11"/>
      <name val="Frutiger 55 Roman"/>
    </font>
    <font>
      <sz val="10"/>
      <name val="Univers"/>
      <family val="2"/>
    </font>
    <font>
      <sz val="11"/>
      <name val="Univers"/>
      <family val="2"/>
    </font>
    <font>
      <sz val="12"/>
      <name val="Univers"/>
      <family val="2"/>
    </font>
    <font>
      <sz val="8"/>
      <name val="Univers"/>
      <family val="2"/>
    </font>
    <font>
      <sz val="9"/>
      <name val="Univers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Frutiger 55 Roman"/>
    </font>
    <font>
      <b/>
      <i/>
      <sz val="10"/>
      <name val="Arial"/>
      <family val="2"/>
    </font>
    <font>
      <vertAlign val="superscript"/>
      <sz val="8"/>
      <name val="Arial"/>
      <family val="2"/>
    </font>
    <font>
      <b/>
      <sz val="10"/>
      <name val="TondoKB"/>
    </font>
    <font>
      <sz val="10"/>
      <name val="TondoKB"/>
    </font>
    <font>
      <b/>
      <sz val="14"/>
      <name val="TondoKB"/>
    </font>
    <font>
      <b/>
      <u/>
      <sz val="10"/>
      <name val="TondoKB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ondoKB"/>
    </font>
    <font>
      <sz val="11"/>
      <name val="TondoKB"/>
    </font>
    <font>
      <sz val="10"/>
      <color theme="1"/>
      <name val="TondoKB"/>
    </font>
    <font>
      <b/>
      <sz val="10"/>
      <color theme="1"/>
      <name val="TondoKB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1">
    <xf numFmtId="0" fontId="0" fillId="0" borderId="0"/>
    <xf numFmtId="14" fontId="4" fillId="0" borderId="0" applyFill="0" applyBorder="0" applyProtection="0">
      <alignment horizontal="center" vertical="top" wrapText="1"/>
      <protection locked="0"/>
    </xf>
    <xf numFmtId="14" fontId="5" fillId="0" borderId="0" applyFill="0" applyBorder="0" applyProtection="0">
      <alignment horizontal="center" vertical="top" wrapText="1"/>
      <protection locked="0"/>
    </xf>
    <xf numFmtId="14" fontId="6" fillId="0" borderId="0" applyFill="0" applyBorder="0" applyProtection="0">
      <alignment horizontal="center" vertical="top" wrapText="1"/>
      <protection locked="0"/>
    </xf>
    <xf numFmtId="14" fontId="7" fillId="0" borderId="0" applyFill="0" applyBorder="0" applyProtection="0">
      <alignment horizontal="center" vertical="top" wrapText="1"/>
      <protection locked="0"/>
    </xf>
    <xf numFmtId="14" fontId="8" fillId="0" borderId="0" applyFill="0" applyBorder="0" applyProtection="0">
      <alignment horizontal="center" vertical="top" wrapText="1"/>
      <protection locked="0"/>
    </xf>
    <xf numFmtId="0" fontId="9" fillId="0" borderId="0"/>
    <xf numFmtId="49" fontId="10" fillId="0" borderId="0" applyFill="0" applyBorder="0" applyProtection="0">
      <protection locked="0"/>
    </xf>
    <xf numFmtId="49" fontId="10" fillId="0" borderId="0" applyFill="0" applyBorder="0" applyProtection="0">
      <alignment wrapText="1"/>
      <protection locked="0"/>
    </xf>
    <xf numFmtId="49" fontId="11" fillId="0" borderId="0" applyFill="0" applyBorder="0" applyProtection="0">
      <protection locked="0"/>
    </xf>
    <xf numFmtId="49" fontId="11" fillId="0" borderId="0" applyFill="0" applyBorder="0" applyProtection="0">
      <alignment wrapText="1"/>
      <protection locked="0"/>
    </xf>
    <xf numFmtId="49" fontId="12" fillId="0" borderId="0" applyFill="0" applyBorder="0" applyProtection="0">
      <protection locked="0"/>
    </xf>
    <xf numFmtId="49" fontId="12" fillId="0" borderId="0" applyFill="0" applyBorder="0" applyProtection="0">
      <alignment wrapText="1"/>
      <protection locked="0"/>
    </xf>
    <xf numFmtId="49" fontId="13" fillId="0" borderId="0" applyFill="0" applyBorder="0" applyProtection="0">
      <protection locked="0"/>
    </xf>
    <xf numFmtId="49" fontId="13" fillId="0" borderId="0" applyFill="0" applyBorder="0" applyProtection="0">
      <alignment wrapText="1"/>
      <protection locked="0"/>
    </xf>
    <xf numFmtId="49" fontId="14" fillId="0" borderId="0" applyFill="0" applyBorder="0" applyProtection="0">
      <protection locked="0"/>
    </xf>
    <xf numFmtId="49" fontId="14" fillId="0" borderId="0" applyFill="0" applyBorder="0" applyProtection="0">
      <alignment wrapText="1"/>
      <protection locked="0"/>
    </xf>
    <xf numFmtId="49" fontId="4" fillId="0" borderId="0" applyFill="0" applyBorder="0" applyProtection="0">
      <alignment horizontal="center" vertical="top" wrapText="1"/>
      <protection locked="0"/>
    </xf>
    <xf numFmtId="49" fontId="5" fillId="0" borderId="0" applyFill="0" applyBorder="0" applyProtection="0">
      <alignment horizontal="center" vertical="top" wrapText="1"/>
      <protection locked="0"/>
    </xf>
    <xf numFmtId="49" fontId="6" fillId="0" borderId="0" applyFill="0" applyBorder="0" applyProtection="0">
      <alignment horizontal="center" vertical="top" wrapText="1"/>
      <protection locked="0"/>
    </xf>
    <xf numFmtId="49" fontId="7" fillId="0" borderId="0" applyFill="0" applyBorder="0" applyProtection="0">
      <alignment horizontal="center" vertical="top" wrapText="1"/>
      <protection locked="0"/>
    </xf>
    <xf numFmtId="49" fontId="8" fillId="0" borderId="0" applyFill="0" applyBorder="0" applyProtection="0">
      <alignment horizontal="center" vertical="top" wrapText="1"/>
      <protection locked="0"/>
    </xf>
    <xf numFmtId="3" fontId="10" fillId="0" borderId="0" applyFill="0" applyBorder="0" applyProtection="0">
      <protection locked="0"/>
    </xf>
    <xf numFmtId="3" fontId="11" fillId="0" borderId="0" applyFill="0" applyBorder="0" applyProtection="0">
      <protection locked="0"/>
    </xf>
    <xf numFmtId="3" fontId="12" fillId="0" borderId="0" applyFill="0" applyBorder="0" applyProtection="0">
      <protection locked="0"/>
    </xf>
    <xf numFmtId="3" fontId="13" fillId="0" borderId="0" applyFill="0" applyBorder="0" applyProtection="0">
      <protection locked="0"/>
    </xf>
    <xf numFmtId="3" fontId="14" fillId="0" borderId="0" applyFill="0" applyBorder="0" applyProtection="0">
      <protection locked="0"/>
    </xf>
    <xf numFmtId="164" fontId="10" fillId="0" borderId="0" applyFill="0" applyBorder="0" applyProtection="0">
      <protection locked="0"/>
    </xf>
    <xf numFmtId="164" fontId="11" fillId="0" borderId="0" applyFill="0" applyBorder="0" applyProtection="0">
      <protection locked="0"/>
    </xf>
    <xf numFmtId="164" fontId="12" fillId="0" borderId="0" applyFill="0" applyBorder="0" applyProtection="0">
      <protection locked="0"/>
    </xf>
    <xf numFmtId="164" fontId="13" fillId="0" borderId="0" applyFill="0" applyBorder="0" applyProtection="0">
      <protection locked="0"/>
    </xf>
    <xf numFmtId="164" fontId="14" fillId="0" borderId="0" applyFill="0" applyBorder="0" applyProtection="0">
      <protection locked="0"/>
    </xf>
    <xf numFmtId="4" fontId="10" fillId="0" borderId="0" applyFill="0" applyBorder="0" applyProtection="0">
      <protection locked="0"/>
    </xf>
    <xf numFmtId="4" fontId="11" fillId="0" borderId="0" applyFill="0" applyBorder="0" applyProtection="0">
      <protection locked="0"/>
    </xf>
    <xf numFmtId="4" fontId="12" fillId="0" borderId="0" applyFill="0" applyBorder="0" applyProtection="0">
      <protection locked="0"/>
    </xf>
    <xf numFmtId="4" fontId="13" fillId="0" borderId="0" applyFill="0" applyBorder="0" applyProtection="0">
      <protection locked="0"/>
    </xf>
    <xf numFmtId="4" fontId="14" fillId="0" borderId="0" applyFill="0" applyBorder="0" applyProtection="0">
      <protection locked="0"/>
    </xf>
    <xf numFmtId="0" fontId="1" fillId="0" borderId="0"/>
    <xf numFmtId="0" fontId="32" fillId="0" borderId="0"/>
    <xf numFmtId="0" fontId="1" fillId="0" borderId="0"/>
    <xf numFmtId="0" fontId="32" fillId="0" borderId="0"/>
  </cellStyleXfs>
  <cellXfs count="299">
    <xf numFmtId="0" fontId="0" fillId="0" borderId="0" xfId="0"/>
    <xf numFmtId="0" fontId="9" fillId="0" borderId="0" xfId="6"/>
    <xf numFmtId="0" fontId="9" fillId="0" borderId="0" xfId="6" applyAlignment="1">
      <alignment vertical="center"/>
    </xf>
    <xf numFmtId="0" fontId="3" fillId="0" borderId="2" xfId="0" applyFont="1" applyBorder="1"/>
    <xf numFmtId="0" fontId="18" fillId="0" borderId="0" xfId="0" applyFont="1"/>
    <xf numFmtId="3" fontId="1" fillId="0" borderId="0" xfId="0" applyNumberFormat="1" applyFont="1" applyBorder="1" applyProtection="1">
      <protection hidden="1"/>
    </xf>
    <xf numFmtId="3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  <protection hidden="1"/>
    </xf>
    <xf numFmtId="3" fontId="1" fillId="0" borderId="0" xfId="0" applyNumberFormat="1" applyFont="1" applyProtection="1">
      <protection hidden="1"/>
    </xf>
    <xf numFmtId="0" fontId="2" fillId="0" borderId="0" xfId="6" applyFont="1"/>
    <xf numFmtId="0" fontId="17" fillId="0" borderId="0" xfId="6" applyFont="1"/>
    <xf numFmtId="0" fontId="22" fillId="0" borderId="4" xfId="6" applyFont="1" applyBorder="1"/>
    <xf numFmtId="0" fontId="21" fillId="0" borderId="5" xfId="6" applyFont="1" applyBorder="1" applyAlignment="1">
      <alignment horizontal="center"/>
    </xf>
    <xf numFmtId="0" fontId="15" fillId="0" borderId="5" xfId="6" applyFont="1" applyBorder="1" applyAlignment="1">
      <alignment vertical="center"/>
    </xf>
    <xf numFmtId="0" fontId="22" fillId="0" borderId="0" xfId="6" applyFont="1" applyBorder="1"/>
    <xf numFmtId="3" fontId="1" fillId="0" borderId="8" xfId="0" applyNumberFormat="1" applyFont="1" applyBorder="1" applyAlignment="1" applyProtection="1">
      <alignment wrapText="1"/>
      <protection hidden="1"/>
    </xf>
    <xf numFmtId="3" fontId="1" fillId="0" borderId="5" xfId="0" applyNumberFormat="1" applyFont="1" applyBorder="1" applyAlignment="1" applyProtection="1">
      <alignment wrapText="1"/>
      <protection hidden="1"/>
    </xf>
    <xf numFmtId="3" fontId="2" fillId="2" borderId="5" xfId="0" applyNumberFormat="1" applyFont="1" applyFill="1" applyBorder="1" applyAlignment="1" applyProtection="1">
      <alignment wrapText="1"/>
      <protection hidden="1"/>
    </xf>
    <xf numFmtId="3" fontId="2" fillId="2" borderId="9" xfId="0" applyNumberFormat="1" applyFont="1" applyFill="1" applyBorder="1" applyAlignment="1" applyProtection="1">
      <alignment wrapText="1"/>
      <protection hidden="1"/>
    </xf>
    <xf numFmtId="3" fontId="1" fillId="0" borderId="12" xfId="0" applyNumberFormat="1" applyFont="1" applyBorder="1" applyAlignment="1" applyProtection="1">
      <alignment wrapText="1"/>
      <protection hidden="1"/>
    </xf>
    <xf numFmtId="3" fontId="2" fillId="0" borderId="0" xfId="0" applyNumberFormat="1" applyFont="1" applyProtection="1">
      <protection hidden="1"/>
    </xf>
    <xf numFmtId="3" fontId="20" fillId="0" borderId="0" xfId="0" applyNumberFormat="1" applyFont="1" applyBorder="1" applyAlignment="1" applyProtection="1">
      <alignment wrapText="1"/>
      <protection hidden="1"/>
    </xf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Fill="1" applyBorder="1" applyProtection="1">
      <protection locked="0"/>
    </xf>
    <xf numFmtId="0" fontId="3" fillId="0" borderId="2" xfId="0" applyFont="1" applyFill="1" applyBorder="1"/>
    <xf numFmtId="0" fontId="23" fillId="0" borderId="5" xfId="6" applyFont="1" applyBorder="1"/>
    <xf numFmtId="0" fontId="23" fillId="0" borderId="2" xfId="6" applyFont="1" applyBorder="1"/>
    <xf numFmtId="0" fontId="2" fillId="3" borderId="11" xfId="0" applyFont="1" applyFill="1" applyBorder="1"/>
    <xf numFmtId="3" fontId="2" fillId="3" borderId="5" xfId="0" applyNumberFormat="1" applyFont="1" applyFill="1" applyBorder="1" applyAlignment="1" applyProtection="1">
      <alignment wrapText="1"/>
      <protection hidden="1"/>
    </xf>
    <xf numFmtId="3" fontId="2" fillId="2" borderId="14" xfId="0" applyNumberFormat="1" applyFont="1" applyFill="1" applyBorder="1" applyAlignment="1" applyProtection="1">
      <alignment wrapText="1"/>
      <protection hidden="1"/>
    </xf>
    <xf numFmtId="0" fontId="21" fillId="0" borderId="8" xfId="6" applyFont="1" applyBorder="1" applyAlignment="1">
      <alignment horizontal="center"/>
    </xf>
    <xf numFmtId="0" fontId="21" fillId="0" borderId="0" xfId="6" applyFont="1" applyBorder="1" applyAlignment="1">
      <alignment vertical="top"/>
    </xf>
    <xf numFmtId="0" fontId="21" fillId="0" borderId="15" xfId="6" applyFont="1" applyBorder="1" applyAlignment="1">
      <alignment vertical="top"/>
    </xf>
    <xf numFmtId="0" fontId="21" fillId="0" borderId="5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21" fillId="0" borderId="4" xfId="6" applyFont="1" applyBorder="1" applyAlignment="1">
      <alignment horizontal="center" vertical="center"/>
    </xf>
    <xf numFmtId="3" fontId="24" fillId="0" borderId="0" xfId="0" applyNumberFormat="1" applyFont="1" applyProtection="1">
      <protection hidden="1"/>
    </xf>
    <xf numFmtId="0" fontId="27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top" wrapText="1"/>
    </xf>
    <xf numFmtId="0" fontId="27" fillId="2" borderId="2" xfId="0" applyFont="1" applyFill="1" applyBorder="1" applyAlignment="1">
      <alignment horizontal="center" vertical="top" wrapText="1"/>
    </xf>
    <xf numFmtId="38" fontId="27" fillId="0" borderId="2" xfId="0" applyNumberFormat="1" applyFont="1" applyBorder="1"/>
    <xf numFmtId="0" fontId="29" fillId="0" borderId="2" xfId="0" applyFont="1" applyBorder="1"/>
    <xf numFmtId="38" fontId="0" fillId="0" borderId="5" xfId="0" applyNumberFormat="1" applyBorder="1" applyAlignment="1">
      <alignment horizontal="left" wrapText="1"/>
    </xf>
    <xf numFmtId="38" fontId="0" fillId="5" borderId="2" xfId="0" applyNumberFormat="1" applyFill="1" applyBorder="1" applyAlignment="1">
      <alignment horizontal="left" wrapText="1"/>
    </xf>
    <xf numFmtId="38" fontId="0" fillId="0" borderId="2" xfId="0" applyNumberFormat="1" applyFill="1" applyBorder="1"/>
    <xf numFmtId="38" fontId="0" fillId="0" borderId="2" xfId="0" applyNumberFormat="1" applyBorder="1"/>
    <xf numFmtId="38" fontId="0" fillId="0" borderId="5" xfId="0" applyNumberFormat="1" applyBorder="1"/>
    <xf numFmtId="0" fontId="27" fillId="0" borderId="2" xfId="0" applyFont="1" applyBorder="1"/>
    <xf numFmtId="38" fontId="0" fillId="0" borderId="4" xfId="0" applyNumberFormat="1" applyBorder="1"/>
    <xf numFmtId="0" fontId="27" fillId="3" borderId="2" xfId="0" applyFont="1" applyFill="1" applyBorder="1"/>
    <xf numFmtId="38" fontId="0" fillId="3" borderId="5" xfId="0" applyNumberFormat="1" applyFill="1" applyBorder="1" applyAlignment="1">
      <alignment horizontal="left" wrapText="1"/>
    </xf>
    <xf numFmtId="38" fontId="0" fillId="3" borderId="2" xfId="0" applyNumberFormat="1" applyFill="1" applyBorder="1" applyAlignment="1">
      <alignment horizontal="left" wrapText="1"/>
    </xf>
    <xf numFmtId="38" fontId="2" fillId="3" borderId="4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38" fontId="0" fillId="0" borderId="4" xfId="0" applyNumberFormat="1" applyFill="1" applyBorder="1"/>
    <xf numFmtId="49" fontId="27" fillId="0" borderId="2" xfId="0" applyNumberFormat="1" applyFont="1" applyBorder="1"/>
    <xf numFmtId="38" fontId="0" fillId="0" borderId="5" xfId="0" applyNumberFormat="1" applyBorder="1" applyAlignment="1">
      <alignment horizontal="left"/>
    </xf>
    <xf numFmtId="38" fontId="0" fillId="5" borderId="2" xfId="0" applyNumberFormat="1" applyFill="1" applyBorder="1" applyAlignment="1">
      <alignment horizontal="left"/>
    </xf>
    <xf numFmtId="38" fontId="0" fillId="0" borderId="2" xfId="0" applyNumberFormat="1" applyFill="1" applyBorder="1" applyAlignment="1">
      <alignment horizontal="right"/>
    </xf>
    <xf numFmtId="38" fontId="0" fillId="0" borderId="5" xfId="0" applyNumberFormat="1" applyFill="1" applyBorder="1"/>
    <xf numFmtId="38" fontId="27" fillId="0" borderId="5" xfId="0" applyNumberFormat="1" applyFont="1" applyFill="1" applyBorder="1"/>
    <xf numFmtId="0" fontId="27" fillId="3" borderId="5" xfId="0" applyFont="1" applyFill="1" applyBorder="1" applyAlignment="1"/>
    <xf numFmtId="38" fontId="0" fillId="3" borderId="4" xfId="0" applyNumberFormat="1" applyFill="1" applyBorder="1" applyAlignment="1">
      <alignment horizontal="left" wrapText="1"/>
    </xf>
    <xf numFmtId="38" fontId="2" fillId="3" borderId="5" xfId="0" applyNumberFormat="1" applyFont="1" applyFill="1" applyBorder="1"/>
    <xf numFmtId="0" fontId="27" fillId="0" borderId="5" xfId="0" applyFont="1" applyFill="1" applyBorder="1" applyAlignment="1"/>
    <xf numFmtId="38" fontId="0" fillId="0" borderId="2" xfId="0" applyNumberFormat="1" applyFill="1" applyBorder="1" applyAlignment="1">
      <alignment horizontal="left" wrapText="1"/>
    </xf>
    <xf numFmtId="38" fontId="0" fillId="5" borderId="4" xfId="0" applyNumberFormat="1" applyFill="1" applyBorder="1" applyAlignment="1">
      <alignment horizontal="left" wrapText="1"/>
    </xf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5" xfId="0" applyNumberFormat="1" applyFont="1" applyFill="1" applyBorder="1"/>
    <xf numFmtId="0" fontId="0" fillId="0" borderId="0" xfId="0" applyFill="1"/>
    <xf numFmtId="38" fontId="27" fillId="0" borderId="2" xfId="0" applyNumberFormat="1" applyFont="1" applyFill="1" applyBorder="1"/>
    <xf numFmtId="0" fontId="29" fillId="0" borderId="2" xfId="0" applyFont="1" applyFill="1" applyBorder="1"/>
    <xf numFmtId="38" fontId="0" fillId="0" borderId="5" xfId="0" applyNumberFormat="1" applyFill="1" applyBorder="1" applyAlignment="1">
      <alignment horizontal="left" wrapText="1"/>
    </xf>
    <xf numFmtId="49" fontId="27" fillId="0" borderId="2" xfId="0" applyNumberFormat="1" applyFont="1" applyFill="1" applyBorder="1"/>
    <xf numFmtId="0" fontId="0" fillId="0" borderId="0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27" fillId="0" borderId="2" xfId="0" applyFont="1" applyFill="1" applyBorder="1"/>
    <xf numFmtId="38" fontId="27" fillId="0" borderId="2" xfId="0" applyNumberFormat="1" applyFont="1" applyFill="1" applyBorder="1" applyAlignment="1">
      <alignment vertical="top"/>
    </xf>
    <xf numFmtId="0" fontId="29" fillId="0" borderId="2" xfId="0" applyFont="1" applyFill="1" applyBorder="1" applyAlignment="1">
      <alignment vertical="top" wrapText="1"/>
    </xf>
    <xf numFmtId="38" fontId="0" fillId="3" borderId="5" xfId="0" applyNumberFormat="1" applyFill="1" applyBorder="1" applyAlignment="1">
      <alignment wrapText="1"/>
    </xf>
    <xf numFmtId="38" fontId="0" fillId="3" borderId="2" xfId="0" applyNumberFormat="1" applyFill="1" applyBorder="1" applyAlignment="1">
      <alignment wrapText="1"/>
    </xf>
    <xf numFmtId="0" fontId="29" fillId="0" borderId="2" xfId="0" applyFont="1" applyBorder="1" applyAlignment="1">
      <alignment wrapText="1"/>
    </xf>
    <xf numFmtId="38" fontId="0" fillId="0" borderId="0" xfId="0" applyNumberFormat="1" applyFill="1" applyBorder="1"/>
    <xf numFmtId="38" fontId="27" fillId="0" borderId="3" xfId="0" applyNumberFormat="1" applyFont="1" applyFill="1" applyBorder="1" applyAlignment="1">
      <alignment vertical="center"/>
    </xf>
    <xf numFmtId="38" fontId="3" fillId="0" borderId="5" xfId="0" applyNumberFormat="1" applyFont="1" applyBorder="1" applyAlignment="1">
      <alignment horizontal="left" wrapText="1"/>
    </xf>
    <xf numFmtId="38" fontId="3" fillId="0" borderId="5" xfId="0" applyNumberFormat="1" applyFont="1" applyFill="1" applyBorder="1" applyAlignment="1">
      <alignment horizontal="left" wrapText="1"/>
    </xf>
    <xf numFmtId="0" fontId="0" fillId="0" borderId="0" xfId="0" applyFill="1" applyAlignment="1"/>
    <xf numFmtId="38" fontId="0" fillId="0" borderId="3" xfId="0" applyNumberFormat="1" applyFill="1" applyBorder="1"/>
    <xf numFmtId="38" fontId="1" fillId="0" borderId="5" xfId="0" applyNumberFormat="1" applyFont="1" applyBorder="1" applyAlignment="1">
      <alignment horizontal="left" wrapText="1"/>
    </xf>
    <xf numFmtId="38" fontId="27" fillId="0" borderId="5" xfId="0" applyNumberFormat="1" applyFont="1" applyBorder="1"/>
    <xf numFmtId="0" fontId="27" fillId="3" borderId="5" xfId="0" applyFont="1" applyFill="1" applyBorder="1"/>
    <xf numFmtId="0" fontId="0" fillId="0" borderId="5" xfId="0" applyBorder="1"/>
    <xf numFmtId="0" fontId="1" fillId="0" borderId="5" xfId="0" applyFont="1" applyBorder="1"/>
    <xf numFmtId="0" fontId="25" fillId="0" borderId="0" xfId="0" applyFont="1"/>
    <xf numFmtId="0" fontId="16" fillId="0" borderId="0" xfId="6" applyFont="1"/>
    <xf numFmtId="3" fontId="16" fillId="0" borderId="0" xfId="0" applyNumberFormat="1" applyFont="1" applyBorder="1" applyAlignment="1" applyProtection="1">
      <alignment wrapText="1"/>
      <protection locked="0"/>
    </xf>
    <xf numFmtId="3" fontId="2" fillId="0" borderId="0" xfId="0" applyNumberFormat="1" applyFont="1" applyBorder="1" applyAlignment="1" applyProtection="1">
      <alignment horizontal="center" wrapText="1"/>
      <protection hidden="1"/>
    </xf>
    <xf numFmtId="0" fontId="1" fillId="0" borderId="5" xfId="0" applyFont="1" applyFill="1" applyBorder="1"/>
    <xf numFmtId="0" fontId="1" fillId="0" borderId="1" xfId="0" applyFont="1" applyBorder="1" applyAlignment="1">
      <alignment horizontal="center"/>
    </xf>
    <xf numFmtId="38" fontId="0" fillId="0" borderId="4" xfId="0" applyNumberFormat="1" applyFill="1" applyBorder="1" applyAlignment="1">
      <alignment horizontal="left" wrapText="1"/>
    </xf>
    <xf numFmtId="38" fontId="1" fillId="0" borderId="5" xfId="0" applyNumberFormat="1" applyFont="1" applyFill="1" applyBorder="1" applyAlignment="1">
      <alignment horizontal="left" wrapText="1"/>
    </xf>
    <xf numFmtId="0" fontId="0" fillId="0" borderId="2" xfId="0" applyFill="1" applyBorder="1" applyAlignment="1">
      <alignment wrapText="1"/>
    </xf>
    <xf numFmtId="3" fontId="20" fillId="0" borderId="5" xfId="0" applyNumberFormat="1" applyFont="1" applyBorder="1" applyAlignment="1" applyProtection="1">
      <alignment horizontal="left" wrapText="1" indent="1"/>
      <protection hidden="1"/>
    </xf>
    <xf numFmtId="3" fontId="1" fillId="0" borderId="1" xfId="0" applyNumberFormat="1" applyFont="1" applyBorder="1" applyAlignment="1" applyProtection="1">
      <alignment horizontal="center"/>
      <protection hidden="1"/>
    </xf>
    <xf numFmtId="3" fontId="1" fillId="0" borderId="2" xfId="0" applyNumberFormat="1" applyFont="1" applyBorder="1" applyAlignment="1" applyProtection="1">
      <alignment horizontal="center"/>
      <protection hidden="1"/>
    </xf>
    <xf numFmtId="3" fontId="1" fillId="0" borderId="3" xfId="0" applyNumberFormat="1" applyFont="1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0" fontId="15" fillId="4" borderId="13" xfId="6" applyFont="1" applyFill="1" applyBorder="1" applyAlignment="1">
      <alignment horizontal="center"/>
    </xf>
    <xf numFmtId="0" fontId="3" fillId="2" borderId="5" xfId="6" applyFont="1" applyFill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8" fontId="27" fillId="0" borderId="2" xfId="0" applyNumberFormat="1" applyFont="1" applyBorder="1" applyAlignment="1">
      <alignment horizontal="right"/>
    </xf>
    <xf numFmtId="3" fontId="1" fillId="0" borderId="0" xfId="0" applyNumberFormat="1" applyFont="1" applyBorder="1" applyAlignment="1" applyProtection="1">
      <alignment wrapText="1"/>
      <protection hidden="1"/>
    </xf>
    <xf numFmtId="3" fontId="0" fillId="0" borderId="3" xfId="0" applyNumberFormat="1" applyBorder="1"/>
    <xf numFmtId="0" fontId="0" fillId="0" borderId="0" xfId="0" applyBorder="1"/>
    <xf numFmtId="3" fontId="16" fillId="0" borderId="12" xfId="0" applyNumberFormat="1" applyFont="1" applyBorder="1" applyAlignment="1" applyProtection="1">
      <alignment wrapText="1"/>
      <protection hidden="1"/>
    </xf>
    <xf numFmtId="3" fontId="16" fillId="0" borderId="16" xfId="0" applyNumberFormat="1" applyFont="1" applyBorder="1" applyAlignment="1" applyProtection="1">
      <alignment wrapText="1"/>
      <protection hidden="1"/>
    </xf>
    <xf numFmtId="3" fontId="1" fillId="0" borderId="13" xfId="0" applyNumberFormat="1" applyFont="1" applyBorder="1" applyAlignment="1" applyProtection="1">
      <alignment horizontal="center" wrapText="1"/>
      <protection hidden="1"/>
    </xf>
    <xf numFmtId="0" fontId="0" fillId="0" borderId="8" xfId="0" applyBorder="1"/>
    <xf numFmtId="0" fontId="0" fillId="0" borderId="9" xfId="0" applyBorder="1"/>
    <xf numFmtId="2" fontId="1" fillId="6" borderId="2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left"/>
    </xf>
    <xf numFmtId="3" fontId="0" fillId="0" borderId="6" xfId="0" applyNumberFormat="1" applyBorder="1"/>
    <xf numFmtId="0" fontId="0" fillId="0" borderId="5" xfId="0" applyBorder="1" applyAlignment="1">
      <alignment horizontal="left"/>
    </xf>
    <xf numFmtId="3" fontId="0" fillId="0" borderId="4" xfId="0" applyNumberFormat="1" applyBorder="1"/>
    <xf numFmtId="3" fontId="0" fillId="0" borderId="10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2" xfId="0" applyNumberFormat="1" applyBorder="1"/>
    <xf numFmtId="3" fontId="30" fillId="0" borderId="5" xfId="0" applyNumberFormat="1" applyFont="1" applyBorder="1" applyAlignment="1" applyProtection="1">
      <alignment wrapText="1"/>
      <protection hidden="1"/>
    </xf>
    <xf numFmtId="3" fontId="2" fillId="0" borderId="5" xfId="0" applyNumberFormat="1" applyFont="1" applyFill="1" applyBorder="1" applyAlignment="1" applyProtection="1">
      <alignment wrapText="1"/>
      <protection hidden="1"/>
    </xf>
    <xf numFmtId="3" fontId="1" fillId="0" borderId="6" xfId="0" applyNumberFormat="1" applyFont="1" applyBorder="1" applyProtection="1">
      <protection locked="0"/>
    </xf>
    <xf numFmtId="3" fontId="1" fillId="0" borderId="4" xfId="0" applyNumberFormat="1" applyFont="1" applyBorder="1" applyProtection="1">
      <protection locked="0"/>
    </xf>
    <xf numFmtId="3" fontId="2" fillId="3" borderId="4" xfId="0" applyNumberFormat="1" applyFont="1" applyFill="1" applyBorder="1" applyAlignment="1" applyProtection="1">
      <alignment wrapText="1"/>
      <protection hidden="1"/>
    </xf>
    <xf numFmtId="3" fontId="2" fillId="2" borderId="17" xfId="0" applyNumberFormat="1" applyFont="1" applyFill="1" applyBorder="1" applyProtection="1">
      <protection hidden="1"/>
    </xf>
    <xf numFmtId="3" fontId="2" fillId="0" borderId="4" xfId="0" applyNumberFormat="1" applyFont="1" applyFill="1" applyBorder="1" applyProtection="1">
      <protection hidden="1"/>
    </xf>
    <xf numFmtId="3" fontId="2" fillId="2" borderId="10" xfId="0" applyNumberFormat="1" applyFont="1" applyFill="1" applyBorder="1" applyAlignment="1" applyProtection="1">
      <alignment wrapText="1"/>
      <protection hidden="1"/>
    </xf>
    <xf numFmtId="3" fontId="1" fillId="0" borderId="1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3" fontId="2" fillId="3" borderId="2" xfId="0" applyNumberFormat="1" applyFont="1" applyFill="1" applyBorder="1" applyAlignment="1" applyProtection="1">
      <alignment wrapText="1"/>
      <protection hidden="1"/>
    </xf>
    <xf numFmtId="3" fontId="2" fillId="2" borderId="18" xfId="0" applyNumberFormat="1" applyFont="1" applyFill="1" applyBorder="1" applyProtection="1">
      <protection hidden="1"/>
    </xf>
    <xf numFmtId="3" fontId="2" fillId="0" borderId="2" xfId="0" applyNumberFormat="1" applyFont="1" applyFill="1" applyBorder="1" applyProtection="1">
      <protection hidden="1"/>
    </xf>
    <xf numFmtId="3" fontId="2" fillId="2" borderId="3" xfId="0" applyNumberFormat="1" applyFont="1" applyFill="1" applyBorder="1" applyAlignment="1" applyProtection="1">
      <alignment wrapText="1"/>
      <protection hidden="1"/>
    </xf>
    <xf numFmtId="0" fontId="31" fillId="0" borderId="0" xfId="0" applyFont="1"/>
    <xf numFmtId="3" fontId="2" fillId="2" borderId="2" xfId="0" applyNumberFormat="1" applyFont="1" applyFill="1" applyBorder="1" applyAlignment="1" applyProtection="1">
      <alignment wrapText="1"/>
      <protection hidden="1"/>
    </xf>
    <xf numFmtId="0" fontId="26" fillId="2" borderId="7" xfId="0" applyFont="1" applyFill="1" applyBorder="1" applyAlignment="1">
      <alignment vertical="center"/>
    </xf>
    <xf numFmtId="38" fontId="0" fillId="2" borderId="11" xfId="0" applyNumberFormat="1" applyFill="1" applyBorder="1" applyAlignment="1">
      <alignment vertical="center" wrapText="1"/>
    </xf>
    <xf numFmtId="38" fontId="0" fillId="2" borderId="7" xfId="0" applyNumberFormat="1" applyFill="1" applyBorder="1" applyAlignment="1">
      <alignment vertical="center" wrapText="1"/>
    </xf>
    <xf numFmtId="38" fontId="2" fillId="2" borderId="7" xfId="0" applyNumberFormat="1" applyFont="1" applyFill="1" applyBorder="1" applyAlignment="1">
      <alignment vertical="center"/>
    </xf>
    <xf numFmtId="0" fontId="28" fillId="0" borderId="0" xfId="38" applyFont="1" applyAlignment="1"/>
    <xf numFmtId="0" fontId="33" fillId="0" borderId="0" xfId="38" applyFont="1"/>
    <xf numFmtId="0" fontId="28" fillId="0" borderId="0" xfId="38" applyFont="1"/>
    <xf numFmtId="0" fontId="34" fillId="0" borderId="0" xfId="38" applyFont="1"/>
    <xf numFmtId="0" fontId="35" fillId="0" borderId="3" xfId="38" applyFont="1" applyBorder="1"/>
    <xf numFmtId="3" fontId="35" fillId="0" borderId="3" xfId="38" applyNumberFormat="1" applyFont="1" applyBorder="1"/>
    <xf numFmtId="0" fontId="36" fillId="0" borderId="7" xfId="38" applyFont="1" applyBorder="1" applyAlignment="1">
      <alignment wrapText="1"/>
    </xf>
    <xf numFmtId="0" fontId="27" fillId="0" borderId="16" xfId="38" applyFont="1" applyBorder="1"/>
    <xf numFmtId="3" fontId="35" fillId="0" borderId="7" xfId="38" applyNumberFormat="1" applyFont="1" applyBorder="1"/>
    <xf numFmtId="0" fontId="35" fillId="0" borderId="7" xfId="38" applyFont="1" applyBorder="1" applyAlignment="1">
      <alignment horizontal="left" wrapText="1" indent="2"/>
    </xf>
    <xf numFmtId="0" fontId="35" fillId="0" borderId="16" xfId="38" applyFont="1" applyBorder="1"/>
    <xf numFmtId="0" fontId="35" fillId="0" borderId="7" xfId="38" applyFont="1" applyBorder="1"/>
    <xf numFmtId="0" fontId="35" fillId="0" borderId="7" xfId="38" applyFont="1" applyBorder="1" applyAlignment="1">
      <alignment horizontal="left" indent="2"/>
    </xf>
    <xf numFmtId="0" fontId="27" fillId="0" borderId="7" xfId="38" applyFont="1" applyBorder="1" applyAlignment="1">
      <alignment horizontal="left" indent="2"/>
    </xf>
    <xf numFmtId="0" fontId="35" fillId="0" borderId="7" xfId="38" applyFont="1" applyBorder="1" applyAlignment="1"/>
    <xf numFmtId="0" fontId="36" fillId="0" borderId="7" xfId="38" applyFont="1" applyBorder="1" applyAlignment="1"/>
    <xf numFmtId="0" fontId="35" fillId="0" borderId="7" xfId="38" applyFont="1" applyBorder="1" applyAlignment="1">
      <alignment horizontal="left" indent="1"/>
    </xf>
    <xf numFmtId="0" fontId="35" fillId="0" borderId="0" xfId="38" applyFont="1" applyBorder="1"/>
    <xf numFmtId="0" fontId="35" fillId="0" borderId="0" xfId="38" applyFont="1"/>
    <xf numFmtId="0" fontId="35" fillId="6" borderId="7" xfId="38" applyFont="1" applyFill="1" applyBorder="1" applyAlignment="1"/>
    <xf numFmtId="0" fontId="35" fillId="6" borderId="16" xfId="38" applyFont="1" applyFill="1" applyBorder="1"/>
    <xf numFmtId="0" fontId="35" fillId="6" borderId="7" xfId="38" applyFont="1" applyFill="1" applyBorder="1"/>
    <xf numFmtId="3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13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1" xfId="0" applyNumberFormat="1" applyFont="1" applyFill="1" applyBorder="1" applyAlignment="1" applyProtection="1">
      <alignment horizontal="center" vertical="center" wrapText="1"/>
      <protection hidden="1"/>
    </xf>
    <xf numFmtId="1" fontId="1" fillId="6" borderId="3" xfId="0" applyNumberFormat="1" applyFont="1" applyFill="1" applyBorder="1" applyAlignment="1" applyProtection="1">
      <alignment horizontal="center" vertical="center" wrapText="1"/>
      <protection hidden="1"/>
    </xf>
    <xf numFmtId="1" fontId="1" fillId="6" borderId="3" xfId="0" applyNumberFormat="1" applyFont="1" applyFill="1" applyBorder="1" applyAlignment="1" applyProtection="1">
      <alignment horizontal="center" vertical="center"/>
      <protection hidden="1"/>
    </xf>
    <xf numFmtId="1" fontId="1" fillId="6" borderId="15" xfId="0" applyNumberFormat="1" applyFont="1" applyFill="1" applyBorder="1" applyAlignment="1" applyProtection="1">
      <alignment horizontal="center" vertical="center"/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3" fillId="6" borderId="9" xfId="0" applyNumberFormat="1" applyFont="1" applyFill="1" applyBorder="1" applyAlignment="1" applyProtection="1">
      <alignment horizontal="center" vertical="center"/>
      <protection hidden="1"/>
    </xf>
    <xf numFmtId="3" fontId="3" fillId="6" borderId="10" xfId="0" applyNumberFormat="1" applyFont="1" applyFill="1" applyBorder="1" applyAlignment="1" applyProtection="1">
      <alignment horizontal="center" vertical="center"/>
      <protection hidden="1"/>
    </xf>
    <xf numFmtId="0" fontId="27" fillId="6" borderId="8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top" wrapText="1"/>
    </xf>
    <xf numFmtId="0" fontId="27" fillId="6" borderId="3" xfId="0" applyFont="1" applyFill="1" applyBorder="1" applyAlignment="1">
      <alignment horizontal="center" vertical="center" wrapText="1"/>
    </xf>
    <xf numFmtId="0" fontId="33" fillId="0" borderId="0" xfId="38" applyFont="1" applyBorder="1"/>
    <xf numFmtId="2" fontId="35" fillId="6" borderId="1" xfId="38" applyNumberFormat="1" applyFont="1" applyFill="1" applyBorder="1" applyAlignment="1">
      <alignment horizontal="center" vertical="center" wrapText="1"/>
    </xf>
    <xf numFmtId="2" fontId="35" fillId="6" borderId="3" xfId="38" applyNumberFormat="1" applyFont="1" applyFill="1" applyBorder="1" applyAlignment="1">
      <alignment horizontal="center" vertical="center" wrapText="1"/>
    </xf>
    <xf numFmtId="1" fontId="35" fillId="6" borderId="3" xfId="38" applyNumberFormat="1" applyFont="1" applyFill="1" applyBorder="1" applyAlignment="1">
      <alignment horizontal="center" vertical="center" wrapText="1"/>
    </xf>
    <xf numFmtId="0" fontId="27" fillId="0" borderId="10" xfId="38" applyFont="1" applyBorder="1"/>
    <xf numFmtId="0" fontId="3" fillId="2" borderId="3" xfId="0" applyFont="1" applyFill="1" applyBorder="1" applyAlignment="1">
      <alignment horizontal="left" vertical="top" wrapText="1"/>
    </xf>
    <xf numFmtId="3" fontId="2" fillId="3" borderId="19" xfId="0" applyNumberFormat="1" applyFont="1" applyFill="1" applyBorder="1" applyAlignment="1" applyProtection="1">
      <alignment wrapText="1"/>
      <protection hidden="1"/>
    </xf>
    <xf numFmtId="0" fontId="1" fillId="0" borderId="7" xfId="0" applyFont="1" applyBorder="1" applyAlignment="1">
      <alignment horizontal="center" vertical="center"/>
    </xf>
    <xf numFmtId="1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0" borderId="2" xfId="0" applyNumberFormat="1" applyFont="1" applyBorder="1"/>
    <xf numFmtId="1" fontId="3" fillId="0" borderId="2" xfId="0" applyNumberFormat="1" applyFont="1" applyBorder="1"/>
    <xf numFmtId="1" fontId="2" fillId="3" borderId="7" xfId="0" applyNumberFormat="1" applyFont="1" applyFill="1" applyBorder="1"/>
    <xf numFmtId="3" fontId="2" fillId="3" borderId="7" xfId="0" applyNumberFormat="1" applyFont="1" applyFill="1" applyBorder="1"/>
    <xf numFmtId="1" fontId="35" fillId="6" borderId="7" xfId="38" applyNumberFormat="1" applyFont="1" applyFill="1" applyBorder="1"/>
    <xf numFmtId="1" fontId="35" fillId="0" borderId="7" xfId="38" applyNumberFormat="1" applyFont="1" applyBorder="1"/>
    <xf numFmtId="3" fontId="1" fillId="0" borderId="2" xfId="0" applyNumberFormat="1" applyFont="1" applyBorder="1" applyAlignment="1" applyProtection="1">
      <alignment wrapText="1"/>
      <protection hidden="1"/>
    </xf>
    <xf numFmtId="1" fontId="3" fillId="0" borderId="4" xfId="0" applyNumberFormat="1" applyFont="1" applyBorder="1"/>
    <xf numFmtId="0" fontId="27" fillId="0" borderId="7" xfId="38" applyFont="1" applyBorder="1" applyAlignment="1">
      <alignment horizontal="left" indent="1"/>
    </xf>
    <xf numFmtId="1" fontId="35" fillId="0" borderId="0" xfId="38" applyNumberFormat="1" applyFont="1"/>
    <xf numFmtId="0" fontId="15" fillId="0" borderId="5" xfId="6" applyFont="1" applyBorder="1" applyAlignment="1">
      <alignment horizontal="center" vertical="center"/>
    </xf>
    <xf numFmtId="0" fontId="15" fillId="0" borderId="0" xfId="6" applyFont="1" applyBorder="1" applyAlignment="1">
      <alignment horizontal="center" vertical="center"/>
    </xf>
    <xf numFmtId="0" fontId="1" fillId="0" borderId="0" xfId="6" applyFont="1"/>
    <xf numFmtId="0" fontId="2" fillId="0" borderId="0" xfId="37" applyFont="1" applyAlignment="1">
      <alignment horizontal="right"/>
    </xf>
    <xf numFmtId="0" fontId="1" fillId="0" borderId="0" xfId="37" applyFont="1"/>
    <xf numFmtId="0" fontId="1" fillId="0" borderId="0" xfId="37"/>
    <xf numFmtId="0" fontId="1" fillId="0" borderId="13" xfId="37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" fillId="0" borderId="4" xfId="37" applyFont="1" applyBorder="1" applyAlignment="1">
      <alignment horizontal="center"/>
    </xf>
    <xf numFmtId="0" fontId="19" fillId="0" borderId="0" xfId="37" applyFont="1" applyAlignment="1">
      <alignment vertical="center"/>
    </xf>
    <xf numFmtId="0" fontId="1" fillId="0" borderId="0" xfId="37" applyAlignment="1">
      <alignment vertical="center"/>
    </xf>
    <xf numFmtId="0" fontId="1" fillId="0" borderId="0" xfId="37" applyFont="1" applyAlignment="1">
      <alignment horizontal="center" vertical="center"/>
    </xf>
    <xf numFmtId="0" fontId="1" fillId="0" borderId="4" xfId="37" applyFont="1" applyBorder="1" applyAlignment="1">
      <alignment horizontal="center" vertical="center"/>
    </xf>
    <xf numFmtId="0" fontId="1" fillId="0" borderId="5" xfId="37" applyFont="1" applyBorder="1" applyAlignment="1">
      <alignment horizontal="center" vertical="center"/>
    </xf>
    <xf numFmtId="0" fontId="1" fillId="0" borderId="9" xfId="37" applyFont="1" applyBorder="1" applyAlignment="1">
      <alignment horizontal="center" vertical="center"/>
    </xf>
    <xf numFmtId="0" fontId="1" fillId="0" borderId="15" xfId="37" applyFont="1" applyBorder="1" applyAlignment="1">
      <alignment horizontal="center" vertical="center"/>
    </xf>
    <xf numFmtId="0" fontId="1" fillId="0" borderId="10" xfId="37" applyFont="1" applyBorder="1" applyAlignment="1">
      <alignment horizontal="center" vertical="center"/>
    </xf>
    <xf numFmtId="0" fontId="1" fillId="0" borderId="0" xfId="37" applyFont="1" applyBorder="1" applyAlignment="1">
      <alignment horizontal="center" vertical="center"/>
    </xf>
    <xf numFmtId="0" fontId="15" fillId="0" borderId="0" xfId="37" applyFont="1" applyBorder="1" applyAlignment="1">
      <alignment horizontal="left" vertical="top"/>
    </xf>
    <xf numFmtId="0" fontId="1" fillId="0" borderId="0" xfId="37" applyFont="1" applyBorder="1" applyAlignment="1">
      <alignment horizontal="center" vertical="top"/>
    </xf>
    <xf numFmtId="0" fontId="15" fillId="0" borderId="5" xfId="6" applyFont="1" applyBorder="1" applyAlignment="1">
      <alignment horizontal="center" vertical="center"/>
    </xf>
    <xf numFmtId="0" fontId="15" fillId="0" borderId="0" xfId="6" applyFont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4" xfId="37" applyFont="1" applyBorder="1" applyAlignment="1">
      <alignment horizontal="center" vertical="center"/>
    </xf>
    <xf numFmtId="0" fontId="15" fillId="0" borderId="4" xfId="6" applyFont="1" applyBorder="1" applyAlignment="1">
      <alignment horizontal="center" vertical="center"/>
    </xf>
    <xf numFmtId="0" fontId="21" fillId="4" borderId="8" xfId="6" applyFont="1" applyFill="1" applyBorder="1" applyAlignment="1">
      <alignment horizontal="center" vertical="center"/>
    </xf>
    <xf numFmtId="0" fontId="21" fillId="4" borderId="13" xfId="6" applyFont="1" applyFill="1" applyBorder="1" applyAlignment="1">
      <alignment horizontal="center" vertical="center"/>
    </xf>
    <xf numFmtId="0" fontId="21" fillId="4" borderId="6" xfId="6" applyFont="1" applyFill="1" applyBorder="1" applyAlignment="1">
      <alignment horizontal="center" vertical="center"/>
    </xf>
    <xf numFmtId="0" fontId="21" fillId="2" borderId="9" xfId="6" applyFont="1" applyFill="1" applyBorder="1" applyAlignment="1">
      <alignment horizontal="center" vertical="center"/>
    </xf>
    <xf numFmtId="0" fontId="1" fillId="2" borderId="15" xfId="37" applyFont="1" applyFill="1" applyBorder="1" applyAlignment="1">
      <alignment horizontal="center" vertical="center"/>
    </xf>
    <xf numFmtId="0" fontId="1" fillId="2" borderId="10" xfId="37" applyFont="1" applyFill="1" applyBorder="1" applyAlignment="1">
      <alignment horizontal="center" vertical="center"/>
    </xf>
    <xf numFmtId="0" fontId="15" fillId="0" borderId="0" xfId="6" applyFont="1" applyBorder="1" applyAlignment="1">
      <alignment vertical="center"/>
    </xf>
    <xf numFmtId="0" fontId="15" fillId="0" borderId="0" xfId="37" applyFont="1" applyAlignment="1"/>
    <xf numFmtId="0" fontId="15" fillId="0" borderId="4" xfId="37" applyFont="1" applyBorder="1" applyAlignment="1"/>
    <xf numFmtId="0" fontId="21" fillId="0" borderId="11" xfId="6" applyFont="1" applyBorder="1" applyAlignment="1">
      <alignment horizontal="center" vertical="center"/>
    </xf>
    <xf numFmtId="0" fontId="21" fillId="0" borderId="12" xfId="6" applyFont="1" applyBorder="1" applyAlignment="1">
      <alignment horizontal="center" vertical="center"/>
    </xf>
    <xf numFmtId="0" fontId="21" fillId="0" borderId="16" xfId="6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3" fontId="1" fillId="0" borderId="11" xfId="0" applyNumberFormat="1" applyFont="1" applyBorder="1" applyAlignment="1" applyProtection="1">
      <alignment horizontal="center"/>
      <protection hidden="1"/>
    </xf>
    <xf numFmtId="3" fontId="1" fillId="0" borderId="12" xfId="0" applyNumberFormat="1" applyFont="1" applyBorder="1" applyAlignment="1" applyProtection="1">
      <alignment horizontal="center"/>
      <protection hidden="1"/>
    </xf>
    <xf numFmtId="3" fontId="1" fillId="6" borderId="8" xfId="0" applyNumberFormat="1" applyFont="1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>
      <alignment horizontal="center" vertical="center"/>
    </xf>
    <xf numFmtId="3" fontId="2" fillId="0" borderId="15" xfId="0" applyNumberFormat="1" applyFont="1" applyBorder="1" applyAlignment="1" applyProtection="1">
      <alignment wrapText="1"/>
      <protection hidden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3" fontId="16" fillId="0" borderId="13" xfId="0" applyNumberFormat="1" applyFont="1" applyBorder="1" applyAlignment="1" applyProtection="1">
      <alignment wrapText="1"/>
      <protection hidden="1"/>
    </xf>
    <xf numFmtId="0" fontId="16" fillId="0" borderId="12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3" fontId="19" fillId="0" borderId="11" xfId="0" applyNumberFormat="1" applyFont="1" applyBorder="1" applyAlignment="1" applyProtection="1">
      <alignment horizontal="center" wrapText="1"/>
      <protection locked="0"/>
    </xf>
    <xf numFmtId="3" fontId="19" fillId="0" borderId="12" xfId="0" applyNumberFormat="1" applyFont="1" applyBorder="1" applyAlignment="1" applyProtection="1">
      <alignment horizontal="center" wrapText="1"/>
      <protection locked="0"/>
    </xf>
    <xf numFmtId="3" fontId="19" fillId="0" borderId="16" xfId="0" applyNumberFormat="1" applyFont="1" applyBorder="1" applyAlignment="1" applyProtection="1">
      <alignment horizontal="center" wrapText="1"/>
      <protection locked="0"/>
    </xf>
    <xf numFmtId="3" fontId="19" fillId="0" borderId="11" xfId="0" applyNumberFormat="1" applyFont="1" applyBorder="1" applyAlignment="1" applyProtection="1">
      <alignment horizontal="center" vertical="center" wrapText="1"/>
      <protection hidden="1"/>
    </xf>
    <xf numFmtId="3" fontId="19" fillId="0" borderId="16" xfId="0" applyNumberFormat="1" applyFont="1" applyBorder="1" applyAlignment="1" applyProtection="1">
      <alignment horizontal="center" vertical="center" wrapText="1"/>
      <protection hidden="1"/>
    </xf>
    <xf numFmtId="3" fontId="1" fillId="0" borderId="11" xfId="0" applyNumberFormat="1" applyFont="1" applyBorder="1" applyAlignment="1" applyProtection="1">
      <alignment horizontal="center" wrapText="1"/>
      <protection hidden="1"/>
    </xf>
    <xf numFmtId="3" fontId="1" fillId="0" borderId="12" xfId="0" applyNumberFormat="1" applyFont="1" applyBorder="1" applyAlignment="1" applyProtection="1">
      <alignment horizontal="center" wrapText="1"/>
      <protection hidden="1"/>
    </xf>
    <xf numFmtId="0" fontId="16" fillId="4" borderId="11" xfId="6" applyFont="1" applyFill="1" applyBorder="1" applyAlignment="1">
      <alignment horizontal="center"/>
    </xf>
    <xf numFmtId="0" fontId="16" fillId="4" borderId="16" xfId="6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4" borderId="11" xfId="6" applyFont="1" applyFill="1" applyBorder="1" applyAlignment="1">
      <alignment horizontal="center" vertical="center"/>
    </xf>
    <xf numFmtId="0" fontId="15" fillId="4" borderId="12" xfId="6" applyFont="1" applyFill="1" applyBorder="1" applyAlignment="1">
      <alignment horizontal="center" vertical="center"/>
    </xf>
    <xf numFmtId="0" fontId="15" fillId="4" borderId="16" xfId="6" applyFont="1" applyFill="1" applyBorder="1" applyAlignment="1">
      <alignment horizontal="center" vertical="center"/>
    </xf>
    <xf numFmtId="3" fontId="1" fillId="0" borderId="11" xfId="0" applyNumberFormat="1" applyFont="1" applyBorder="1" applyAlignment="1" applyProtection="1">
      <alignment horizontal="left" wrapText="1"/>
      <protection hidden="1"/>
    </xf>
    <xf numFmtId="3" fontId="1" fillId="0" borderId="12" xfId="0" applyNumberFormat="1" applyFont="1" applyBorder="1" applyAlignment="1" applyProtection="1">
      <alignment horizontal="left" wrapText="1"/>
      <protection hidden="1"/>
    </xf>
    <xf numFmtId="0" fontId="27" fillId="6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8" fillId="0" borderId="11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3" fontId="16" fillId="0" borderId="11" xfId="0" applyNumberFormat="1" applyFont="1" applyBorder="1" applyAlignment="1" applyProtection="1">
      <alignment horizontal="center" wrapText="1"/>
      <protection hidden="1"/>
    </xf>
    <xf numFmtId="3" fontId="16" fillId="0" borderId="16" xfId="0" applyNumberFormat="1" applyFont="1" applyBorder="1" applyAlignment="1" applyProtection="1">
      <alignment horizontal="center" wrapText="1"/>
      <protection hidden="1"/>
    </xf>
    <xf numFmtId="3" fontId="1" fillId="0" borderId="8" xfId="0" applyNumberFormat="1" applyFont="1" applyBorder="1" applyAlignment="1" applyProtection="1">
      <alignment horizontal="left" vertical="center" wrapText="1"/>
      <protection hidden="1"/>
    </xf>
    <xf numFmtId="3" fontId="1" fillId="0" borderId="13" xfId="0" applyNumberFormat="1" applyFont="1" applyBorder="1" applyAlignment="1" applyProtection="1">
      <alignment horizontal="left" vertical="center" wrapText="1"/>
      <protection hidden="1"/>
    </xf>
    <xf numFmtId="3" fontId="1" fillId="0" borderId="9" xfId="0" applyNumberFormat="1" applyFont="1" applyBorder="1" applyAlignment="1" applyProtection="1">
      <alignment horizontal="left" vertical="center" wrapText="1"/>
      <protection hidden="1"/>
    </xf>
    <xf numFmtId="3" fontId="1" fillId="0" borderId="15" xfId="0" applyNumberFormat="1" applyFont="1" applyBorder="1" applyAlignment="1" applyProtection="1">
      <alignment horizontal="left" vertical="center" wrapText="1"/>
      <protection hidden="1"/>
    </xf>
    <xf numFmtId="3" fontId="16" fillId="0" borderId="13" xfId="0" applyNumberFormat="1" applyFont="1" applyBorder="1" applyAlignment="1" applyProtection="1">
      <alignment horizontal="left" vertical="center" wrapText="1"/>
      <protection hidden="1"/>
    </xf>
    <xf numFmtId="3" fontId="16" fillId="0" borderId="15" xfId="0" applyNumberFormat="1" applyFont="1" applyBorder="1" applyAlignment="1" applyProtection="1">
      <alignment horizontal="left" vertical="center" wrapText="1"/>
      <protection hidden="1"/>
    </xf>
    <xf numFmtId="0" fontId="0" fillId="0" borderId="12" xfId="0" applyBorder="1" applyAlignment="1">
      <alignment horizontal="center"/>
    </xf>
    <xf numFmtId="0" fontId="28" fillId="0" borderId="8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1">
    <cellStyle name="Datum 10" xfId="1"/>
    <cellStyle name="Datum 11" xfId="2"/>
    <cellStyle name="Datum 12" xfId="3"/>
    <cellStyle name="Datum 8" xfId="4"/>
    <cellStyle name="Datum 9" xfId="5"/>
    <cellStyle name="Standard" xfId="0" builtinId="0"/>
    <cellStyle name="Standard 2" xfId="37"/>
    <cellStyle name="Standard 2 2" xfId="39"/>
    <cellStyle name="Standard 3" xfId="38"/>
    <cellStyle name="Standard 4" xfId="40"/>
    <cellStyle name="Standard_lfd_bericht" xfId="6"/>
    <cellStyle name="Tabelle Text 10" xfId="7"/>
    <cellStyle name="Tabelle Text 10 Z" xfId="8"/>
    <cellStyle name="Tabelle Text 11" xfId="9"/>
    <cellStyle name="Tabelle Text 11 Z" xfId="10"/>
    <cellStyle name="Tabelle Text 12" xfId="11"/>
    <cellStyle name="Tabelle Text 12 Z" xfId="12"/>
    <cellStyle name="Tabelle Text 8" xfId="13"/>
    <cellStyle name="Tabelle Text 8 Z" xfId="14"/>
    <cellStyle name="Tabelle Text 9" xfId="15"/>
    <cellStyle name="Tabelle Text 9 Z" xfId="16"/>
    <cellStyle name="Tabelle Überschrift 10" xfId="17"/>
    <cellStyle name="Tabelle Überschrift 11" xfId="18"/>
    <cellStyle name="Tabelle Überschrift 12" xfId="19"/>
    <cellStyle name="Tabelle Überschrift 8" xfId="20"/>
    <cellStyle name="Tabelle Überschrift 9" xfId="21"/>
    <cellStyle name="Tabelle Zahl 0 10" xfId="22"/>
    <cellStyle name="Tabelle Zahl 0 11" xfId="23"/>
    <cellStyle name="Tabelle Zahl 0 12" xfId="24"/>
    <cellStyle name="Tabelle Zahl 0 8" xfId="25"/>
    <cellStyle name="Tabelle Zahl 0 9" xfId="26"/>
    <cellStyle name="Tabelle Zahl 1 10" xfId="27"/>
    <cellStyle name="Tabelle Zahl 1 11" xfId="28"/>
    <cellStyle name="Tabelle Zahl 1 12" xfId="29"/>
    <cellStyle name="Tabelle Zahl 1 8" xfId="30"/>
    <cellStyle name="Tabelle Zahl 1 9" xfId="31"/>
    <cellStyle name="Tabelle Zahl 2 10" xfId="32"/>
    <cellStyle name="Tabelle Zahl 2 11" xfId="33"/>
    <cellStyle name="Tabelle Zahl 2 12" xfId="34"/>
    <cellStyle name="Tabelle Zahl 2 8" xfId="35"/>
    <cellStyle name="Tabelle Zahl 2 9" xfId="36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Layout" zoomScaleNormal="75" workbookViewId="0">
      <selection activeCell="A17" sqref="A17:G18"/>
    </sheetView>
  </sheetViews>
  <sheetFormatPr baseColWidth="10" defaultRowHeight="14.25"/>
  <cols>
    <col min="1" max="1" width="42.140625" style="1" customWidth="1"/>
    <col min="2" max="2" width="17.28515625" style="1" customWidth="1"/>
    <col min="3" max="6" width="11.42578125" style="1"/>
    <col min="7" max="7" width="12.42578125" style="1" customWidth="1"/>
    <col min="8" max="10" width="11.42578125" style="1"/>
    <col min="11" max="16384" width="11.42578125" style="214"/>
  </cols>
  <sheetData>
    <row r="1" spans="1:10" s="213" customFormat="1" ht="15.75" customHeight="1">
      <c r="A1" s="9"/>
      <c r="B1" s="211"/>
      <c r="C1" s="211"/>
      <c r="D1" s="211"/>
      <c r="E1" s="211"/>
      <c r="F1" s="211"/>
      <c r="G1" s="212"/>
      <c r="H1" s="211"/>
      <c r="I1" s="211"/>
      <c r="J1" s="211"/>
    </row>
    <row r="2" spans="1:10" s="213" customFormat="1" ht="15.75" customHeight="1">
      <c r="A2" s="97"/>
      <c r="C2" s="211"/>
      <c r="D2" s="211"/>
      <c r="E2" s="211"/>
      <c r="F2" s="211"/>
      <c r="G2" s="212"/>
      <c r="H2" s="211"/>
      <c r="I2" s="211"/>
      <c r="J2" s="211"/>
    </row>
    <row r="3" spans="1:10" s="213" customFormat="1" ht="15.75" customHeight="1">
      <c r="A3" s="211"/>
      <c r="B3" s="211"/>
      <c r="C3" s="211"/>
      <c r="D3" s="211"/>
      <c r="E3" s="211"/>
      <c r="F3" s="211"/>
      <c r="G3" s="212"/>
      <c r="H3" s="211"/>
      <c r="I3" s="211"/>
      <c r="J3" s="211"/>
    </row>
    <row r="4" spans="1:10">
      <c r="A4" s="10"/>
      <c r="B4" s="10"/>
      <c r="C4" s="10"/>
      <c r="D4" s="10"/>
      <c r="E4" s="10"/>
      <c r="F4" s="10"/>
      <c r="G4" s="212"/>
    </row>
    <row r="5" spans="1:10">
      <c r="A5" s="10"/>
      <c r="B5" s="10"/>
      <c r="C5" s="10"/>
      <c r="D5" s="10"/>
      <c r="E5" s="10"/>
      <c r="F5" s="10"/>
      <c r="G5" s="10"/>
    </row>
    <row r="6" spans="1:10">
      <c r="A6" s="10"/>
      <c r="B6" s="10"/>
      <c r="C6" s="10"/>
      <c r="D6" s="10"/>
      <c r="E6" s="10"/>
      <c r="F6" s="10"/>
      <c r="G6" s="10"/>
    </row>
    <row r="7" spans="1:10" ht="39.950000000000003" customHeight="1">
      <c r="A7" s="234" t="s">
        <v>105</v>
      </c>
      <c r="B7" s="235"/>
      <c r="C7" s="235"/>
      <c r="D7" s="235"/>
      <c r="E7" s="235"/>
      <c r="F7" s="235"/>
      <c r="G7" s="236"/>
    </row>
    <row r="8" spans="1:10" ht="39.950000000000003" customHeight="1">
      <c r="A8" s="237" t="s">
        <v>106</v>
      </c>
      <c r="B8" s="238"/>
      <c r="C8" s="238"/>
      <c r="D8" s="238"/>
      <c r="E8" s="238"/>
      <c r="F8" s="238"/>
      <c r="G8" s="239"/>
    </row>
    <row r="9" spans="1:10" ht="20.25">
      <c r="A9" s="30"/>
      <c r="B9" s="215"/>
      <c r="C9" s="216"/>
      <c r="D9" s="216"/>
      <c r="E9" s="216"/>
      <c r="F9" s="216"/>
      <c r="G9" s="217"/>
    </row>
    <row r="10" spans="1:10" ht="20.25">
      <c r="A10" s="12"/>
      <c r="B10" s="216"/>
      <c r="C10" s="216"/>
      <c r="D10" s="216"/>
      <c r="E10" s="216"/>
      <c r="F10" s="216"/>
      <c r="G10" s="217"/>
    </row>
    <row r="11" spans="1:10" ht="24.75" customHeight="1">
      <c r="A11" s="13" t="s">
        <v>16</v>
      </c>
      <c r="B11" s="240" t="s">
        <v>107</v>
      </c>
      <c r="C11" s="241"/>
      <c r="D11" s="241"/>
      <c r="E11" s="241"/>
      <c r="F11" s="241"/>
      <c r="G11" s="242"/>
    </row>
    <row r="12" spans="1:10" ht="24.75" customHeight="1">
      <c r="A12" s="13"/>
      <c r="B12" s="240"/>
      <c r="C12" s="241"/>
      <c r="D12" s="241"/>
      <c r="E12" s="241"/>
      <c r="F12" s="241"/>
      <c r="G12" s="242"/>
    </row>
    <row r="13" spans="1:10" ht="24.75" customHeight="1">
      <c r="A13" s="218" t="s">
        <v>120</v>
      </c>
      <c r="B13" s="31"/>
      <c r="C13" s="14"/>
      <c r="D13" s="14"/>
      <c r="E13" s="14"/>
      <c r="F13" s="14"/>
      <c r="G13" s="11"/>
    </row>
    <row r="14" spans="1:10" ht="24.75" customHeight="1">
      <c r="A14" s="218" t="s">
        <v>121</v>
      </c>
      <c r="B14" s="32"/>
      <c r="C14" s="14"/>
      <c r="D14" s="14"/>
      <c r="E14" s="14"/>
      <c r="F14" s="14"/>
      <c r="G14" s="11"/>
    </row>
    <row r="15" spans="1:10" s="219" customFormat="1" ht="39.950000000000003" customHeight="1">
      <c r="A15" s="243" t="s">
        <v>5</v>
      </c>
      <c r="B15" s="244"/>
      <c r="C15" s="244"/>
      <c r="D15" s="244"/>
      <c r="E15" s="244"/>
      <c r="F15" s="244"/>
      <c r="G15" s="245"/>
      <c r="H15" s="2"/>
      <c r="I15" s="2"/>
      <c r="J15" s="2"/>
    </row>
    <row r="16" spans="1:10" s="219" customFormat="1" ht="30" customHeight="1">
      <c r="A16" s="33"/>
      <c r="B16" s="34"/>
      <c r="C16" s="34"/>
      <c r="D16" s="34"/>
      <c r="E16" s="34"/>
      <c r="F16" s="34"/>
      <c r="G16" s="35"/>
      <c r="H16" s="2"/>
      <c r="I16" s="2"/>
      <c r="J16" s="2"/>
    </row>
    <row r="17" spans="1:7" ht="24.95" customHeight="1">
      <c r="A17" s="229" t="s">
        <v>7</v>
      </c>
      <c r="B17" s="230"/>
      <c r="C17" s="230"/>
      <c r="D17" s="231"/>
      <c r="E17" s="231"/>
      <c r="F17" s="231"/>
      <c r="G17" s="232"/>
    </row>
    <row r="18" spans="1:7" ht="24.95" customHeight="1">
      <c r="A18" s="229"/>
      <c r="B18" s="230"/>
      <c r="C18" s="230"/>
      <c r="D18" s="231"/>
      <c r="E18" s="231"/>
      <c r="F18" s="231"/>
      <c r="G18" s="232"/>
    </row>
    <row r="19" spans="1:7" ht="24.95" customHeight="1">
      <c r="A19" s="229" t="s">
        <v>8</v>
      </c>
      <c r="B19" s="230"/>
      <c r="C19" s="230"/>
      <c r="D19" s="231"/>
      <c r="E19" s="231"/>
      <c r="F19" s="231"/>
      <c r="G19" s="232"/>
    </row>
    <row r="20" spans="1:7" ht="24.95" customHeight="1">
      <c r="A20" s="229"/>
      <c r="B20" s="230"/>
      <c r="C20" s="230"/>
      <c r="D20" s="231"/>
      <c r="E20" s="231"/>
      <c r="F20" s="231"/>
      <c r="G20" s="232"/>
    </row>
    <row r="21" spans="1:7" ht="24.95" customHeight="1">
      <c r="A21" s="229" t="s">
        <v>66</v>
      </c>
      <c r="B21" s="230"/>
      <c r="C21" s="230"/>
      <c r="D21" s="231"/>
      <c r="E21" s="231"/>
      <c r="F21" s="231"/>
      <c r="G21" s="232"/>
    </row>
    <row r="22" spans="1:7" ht="24.95" customHeight="1">
      <c r="A22" s="229"/>
      <c r="B22" s="230"/>
      <c r="C22" s="230"/>
      <c r="D22" s="231"/>
      <c r="E22" s="231"/>
      <c r="F22" s="231"/>
      <c r="G22" s="232"/>
    </row>
    <row r="23" spans="1:7" ht="24.95" customHeight="1">
      <c r="A23" s="229" t="s">
        <v>72</v>
      </c>
      <c r="B23" s="230"/>
      <c r="C23" s="230"/>
      <c r="D23" s="230"/>
      <c r="E23" s="230"/>
      <c r="F23" s="230"/>
      <c r="G23" s="233"/>
    </row>
    <row r="24" spans="1:7" ht="24.95" customHeight="1">
      <c r="A24" s="229"/>
      <c r="B24" s="230"/>
      <c r="C24" s="230"/>
      <c r="D24" s="230"/>
      <c r="E24" s="230"/>
      <c r="F24" s="230"/>
      <c r="G24" s="233"/>
    </row>
    <row r="25" spans="1:7" ht="24.95" customHeight="1">
      <c r="A25" s="229" t="s">
        <v>87</v>
      </c>
      <c r="B25" s="230"/>
      <c r="C25" s="230"/>
      <c r="D25" s="230"/>
      <c r="E25" s="230"/>
      <c r="F25" s="230"/>
      <c r="G25" s="233"/>
    </row>
    <row r="26" spans="1:7" ht="24.95" customHeight="1">
      <c r="A26" s="229"/>
      <c r="B26" s="230"/>
      <c r="C26" s="230"/>
      <c r="D26" s="230"/>
      <c r="E26" s="230"/>
      <c r="F26" s="230"/>
      <c r="G26" s="233"/>
    </row>
    <row r="27" spans="1:7" ht="24.95" customHeight="1">
      <c r="A27" s="229"/>
      <c r="B27" s="230"/>
      <c r="C27" s="230"/>
      <c r="D27" s="230"/>
      <c r="E27" s="230"/>
      <c r="F27" s="230"/>
      <c r="G27" s="233"/>
    </row>
    <row r="28" spans="1:7" ht="24.95" customHeight="1">
      <c r="A28" s="229"/>
      <c r="B28" s="230"/>
      <c r="C28" s="230"/>
      <c r="D28" s="230"/>
      <c r="E28" s="230"/>
      <c r="F28" s="230"/>
      <c r="G28" s="233"/>
    </row>
    <row r="29" spans="1:7" ht="24.95" customHeight="1">
      <c r="A29" s="209"/>
      <c r="B29" s="210"/>
      <c r="C29" s="210"/>
      <c r="D29" s="220"/>
      <c r="E29" s="220"/>
      <c r="F29" s="220"/>
      <c r="G29" s="221"/>
    </row>
    <row r="30" spans="1:7" ht="24.95" customHeight="1">
      <c r="A30" s="222"/>
      <c r="B30" s="220"/>
      <c r="C30" s="220"/>
      <c r="D30" s="220"/>
      <c r="E30" s="220"/>
      <c r="F30" s="220"/>
      <c r="G30" s="221"/>
    </row>
    <row r="31" spans="1:7" ht="24.95" customHeight="1">
      <c r="A31" s="223"/>
      <c r="B31" s="224"/>
      <c r="C31" s="224"/>
      <c r="D31" s="224"/>
      <c r="E31" s="224"/>
      <c r="F31" s="224"/>
      <c r="G31" s="225"/>
    </row>
    <row r="32" spans="1:7" ht="24.95" customHeight="1">
      <c r="A32" s="226"/>
      <c r="B32" s="226"/>
      <c r="C32" s="226"/>
      <c r="D32" s="226"/>
      <c r="E32" s="226"/>
      <c r="F32" s="226"/>
      <c r="G32" s="226"/>
    </row>
    <row r="33" spans="1:7" ht="24.95" customHeight="1">
      <c r="A33" s="226"/>
      <c r="B33" s="226"/>
      <c r="C33" s="226"/>
      <c r="D33" s="226"/>
      <c r="E33" s="226"/>
      <c r="F33" s="226"/>
      <c r="G33" s="226"/>
    </row>
    <row r="34" spans="1:7" ht="24.95" customHeight="1">
      <c r="A34" s="227"/>
      <c r="B34" s="227"/>
      <c r="C34" s="227"/>
      <c r="D34" s="227"/>
      <c r="E34" s="228"/>
      <c r="F34" s="228"/>
      <c r="G34" s="228"/>
    </row>
    <row r="35" spans="1:7" ht="24.95" customHeight="1">
      <c r="A35" s="227"/>
      <c r="B35" s="227"/>
      <c r="C35" s="227"/>
      <c r="D35" s="227"/>
      <c r="E35" s="228"/>
      <c r="F35" s="228"/>
      <c r="G35" s="228"/>
    </row>
    <row r="36" spans="1:7" ht="24.95" customHeight="1"/>
    <row r="37" spans="1:7" ht="24.95" customHeight="1"/>
    <row r="38" spans="1:7" ht="24.95" customHeight="1"/>
    <row r="39" spans="1:7" ht="24.95" customHeight="1"/>
  </sheetData>
  <mergeCells count="11">
    <mergeCell ref="A17:G18"/>
    <mergeCell ref="A7:G7"/>
    <mergeCell ref="A8:G8"/>
    <mergeCell ref="B11:G11"/>
    <mergeCell ref="B12:G12"/>
    <mergeCell ref="A15:G15"/>
    <mergeCell ref="A19:G20"/>
    <mergeCell ref="A21:G22"/>
    <mergeCell ref="A23:G24"/>
    <mergeCell ref="A25:G26"/>
    <mergeCell ref="A27:G28"/>
  </mergeCells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>
    <oddHeader>&amp;L&amp;"Arial,Fett"&amp;12Wirtschaftsplan 2018/2019
für sonstige Sondervermögen</oddHeader>
    <oddFooter>&amp;L&amp;8Stand: 29.03.2017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Layout" topLeftCell="A4" zoomScaleNormal="100" workbookViewId="0">
      <selection activeCell="G8" sqref="G8"/>
    </sheetView>
  </sheetViews>
  <sheetFormatPr baseColWidth="10" defaultColWidth="6.28515625" defaultRowHeight="12.75"/>
  <cols>
    <col min="1" max="1" width="6.28515625" style="8" bestFit="1" customWidth="1"/>
    <col min="2" max="2" width="42.28515625" style="8" customWidth="1"/>
    <col min="3" max="10" width="12.7109375" style="8" customWidth="1"/>
    <col min="11" max="11" width="9.5703125" style="5" customWidth="1"/>
    <col min="12" max="16384" width="6.28515625" style="8"/>
  </cols>
  <sheetData>
    <row r="1" spans="1:11" customFormat="1" ht="23.25" customHeight="1">
      <c r="A1" s="246" t="s">
        <v>7</v>
      </c>
      <c r="B1" s="247"/>
      <c r="C1" s="247"/>
      <c r="D1" s="247"/>
      <c r="E1" s="247"/>
      <c r="F1" s="247"/>
      <c r="G1" s="247"/>
      <c r="H1" s="247"/>
      <c r="I1" s="247"/>
      <c r="J1" s="248"/>
    </row>
    <row r="2" spans="1:11" ht="18.75" customHeight="1">
      <c r="A2" s="264" t="s">
        <v>57</v>
      </c>
      <c r="B2" s="265"/>
      <c r="C2" s="120"/>
      <c r="D2" s="256" t="s">
        <v>113</v>
      </c>
      <c r="E2" s="256"/>
      <c r="F2" s="257"/>
      <c r="G2" s="257"/>
      <c r="H2" s="257"/>
      <c r="I2" s="257"/>
      <c r="J2" s="258"/>
      <c r="K2" s="98"/>
    </row>
    <row r="3" spans="1:11" ht="15.75" customHeight="1">
      <c r="A3" s="264" t="s">
        <v>9</v>
      </c>
      <c r="B3" s="265"/>
      <c r="C3" s="19"/>
      <c r="D3" s="19"/>
      <c r="E3" s="19"/>
      <c r="F3" s="19"/>
      <c r="G3" s="259" t="s">
        <v>104</v>
      </c>
      <c r="H3" s="260"/>
      <c r="I3" s="260"/>
      <c r="J3" s="261"/>
      <c r="K3" s="21"/>
    </row>
    <row r="4" spans="1:11" ht="15.75" customHeight="1">
      <c r="A4" s="249"/>
      <c r="B4" s="250"/>
      <c r="C4" s="115"/>
      <c r="D4" s="115"/>
      <c r="E4" s="115"/>
      <c r="F4" s="19"/>
      <c r="G4" s="262" t="s">
        <v>45</v>
      </c>
      <c r="H4" s="263"/>
      <c r="I4" s="262" t="s">
        <v>44</v>
      </c>
      <c r="J4" s="263"/>
      <c r="K4" s="21"/>
    </row>
    <row r="5" spans="1:11" ht="17.25" customHeight="1">
      <c r="A5" s="251" t="s">
        <v>95</v>
      </c>
      <c r="B5" s="252"/>
      <c r="C5" s="176" t="s">
        <v>88</v>
      </c>
      <c r="D5" s="176" t="s">
        <v>88</v>
      </c>
      <c r="E5" s="176" t="s">
        <v>89</v>
      </c>
      <c r="F5" s="176" t="s">
        <v>90</v>
      </c>
      <c r="G5" s="176" t="s">
        <v>91</v>
      </c>
      <c r="H5" s="176" t="s">
        <v>91</v>
      </c>
      <c r="I5" s="177" t="s">
        <v>91</v>
      </c>
      <c r="J5" s="178" t="s">
        <v>91</v>
      </c>
      <c r="K5" s="99"/>
    </row>
    <row r="6" spans="1:11" ht="17.25" customHeight="1">
      <c r="A6" s="183"/>
      <c r="B6" s="184"/>
      <c r="C6" s="179">
        <v>2015</v>
      </c>
      <c r="D6" s="179">
        <v>2016</v>
      </c>
      <c r="E6" s="179">
        <v>2017</v>
      </c>
      <c r="F6" s="179">
        <v>2017</v>
      </c>
      <c r="G6" s="192">
        <v>2018</v>
      </c>
      <c r="H6" s="192">
        <v>2019</v>
      </c>
      <c r="I6" s="181">
        <v>2020</v>
      </c>
      <c r="J6" s="180">
        <v>2021</v>
      </c>
      <c r="K6" s="99"/>
    </row>
    <row r="7" spans="1:11" ht="18" customHeight="1">
      <c r="A7" s="182" t="s">
        <v>17</v>
      </c>
      <c r="B7" s="253"/>
      <c r="C7" s="253"/>
      <c r="D7" s="254"/>
      <c r="E7" s="254"/>
      <c r="F7" s="254"/>
      <c r="G7" s="254"/>
      <c r="H7" s="254"/>
      <c r="I7" s="254"/>
      <c r="J7" s="255"/>
      <c r="K7" s="7"/>
    </row>
    <row r="8" spans="1:11" ht="19.350000000000001" customHeight="1">
      <c r="A8" s="106">
        <v>1</v>
      </c>
      <c r="B8" s="15" t="s">
        <v>99</v>
      </c>
      <c r="C8" s="15">
        <v>54056.877999999997</v>
      </c>
      <c r="D8" s="15">
        <f>58136.9-1464.002</f>
        <v>56672.898000000001</v>
      </c>
      <c r="E8" s="15">
        <f>57782.702+578.433</f>
        <v>58361.134999999995</v>
      </c>
      <c r="F8" s="15">
        <v>58503.493000000002</v>
      </c>
      <c r="G8" s="142">
        <f>57796.108+1792.332</f>
        <v>59588.44</v>
      </c>
      <c r="H8" s="136">
        <f>57796.108+1987.497</f>
        <v>59783.605000000003</v>
      </c>
      <c r="I8" s="136">
        <f>57796.108+2838.514</f>
        <v>60634.622000000003</v>
      </c>
      <c r="J8" s="136">
        <f>57796.108+3564.269</f>
        <v>61360.377</v>
      </c>
      <c r="K8" s="6"/>
    </row>
    <row r="9" spans="1:11" ht="19.350000000000001" customHeight="1">
      <c r="A9" s="107">
        <v>2</v>
      </c>
      <c r="B9" s="16" t="s">
        <v>10</v>
      </c>
      <c r="C9" s="16"/>
      <c r="D9" s="16"/>
      <c r="E9" s="16"/>
      <c r="F9" s="16"/>
      <c r="G9" s="143"/>
      <c r="H9" s="137"/>
      <c r="I9" s="137"/>
      <c r="J9" s="137"/>
      <c r="K9" s="6"/>
    </row>
    <row r="10" spans="1:11" ht="19.350000000000001" customHeight="1">
      <c r="A10" s="107">
        <v>3</v>
      </c>
      <c r="B10" s="16" t="s">
        <v>73</v>
      </c>
      <c r="C10" s="16">
        <v>1444.5619999999999</v>
      </c>
      <c r="D10" s="16">
        <v>678.84100000000001</v>
      </c>
      <c r="E10" s="16">
        <v>242.5</v>
      </c>
      <c r="F10" s="16">
        <v>240</v>
      </c>
      <c r="G10" s="16">
        <v>240</v>
      </c>
      <c r="H10" s="16">
        <v>240</v>
      </c>
      <c r="I10" s="16">
        <v>240</v>
      </c>
      <c r="J10" s="205">
        <v>240</v>
      </c>
      <c r="K10" s="6"/>
    </row>
    <row r="11" spans="1:11" s="20" customFormat="1" ht="19.350000000000001" customHeight="1">
      <c r="A11" s="107">
        <v>4</v>
      </c>
      <c r="B11" s="28" t="s">
        <v>40</v>
      </c>
      <c r="C11" s="28">
        <f>SUM(C8:C10)</f>
        <v>55501.439999999995</v>
      </c>
      <c r="D11" s="28">
        <f>SUM(D8:D10)</f>
        <v>57351.739000000001</v>
      </c>
      <c r="E11" s="28">
        <f>SUM(E8:E10)</f>
        <v>58603.634999999995</v>
      </c>
      <c r="F11" s="28">
        <f t="shared" ref="F11:J11" si="0">SUM(F8:F10)</f>
        <v>58743.493000000002</v>
      </c>
      <c r="G11" s="144">
        <f t="shared" si="0"/>
        <v>59828.44</v>
      </c>
      <c r="H11" s="138">
        <f t="shared" si="0"/>
        <v>60023.605000000003</v>
      </c>
      <c r="I11" s="138">
        <f t="shared" si="0"/>
        <v>60874.622000000003</v>
      </c>
      <c r="J11" s="138">
        <f t="shared" si="0"/>
        <v>61600.377</v>
      </c>
      <c r="K11" s="22"/>
    </row>
    <row r="12" spans="1:11" ht="19.350000000000001" customHeight="1">
      <c r="A12" s="107">
        <v>5</v>
      </c>
      <c r="B12" s="16" t="s">
        <v>98</v>
      </c>
      <c r="C12" s="16">
        <v>0.60199999999999998</v>
      </c>
      <c r="D12" s="16">
        <v>6.9000000000000006E-2</v>
      </c>
      <c r="E12" s="16"/>
      <c r="F12" s="16"/>
      <c r="G12" s="143"/>
      <c r="H12" s="137"/>
      <c r="I12" s="137"/>
      <c r="J12" s="137"/>
      <c r="K12" s="6"/>
    </row>
    <row r="13" spans="1:11" ht="19.350000000000001" customHeight="1">
      <c r="A13" s="107">
        <v>6</v>
      </c>
      <c r="B13" s="16" t="s">
        <v>6</v>
      </c>
      <c r="C13" s="16">
        <v>54234.705000000002</v>
      </c>
      <c r="D13" s="16">
        <v>55116.589</v>
      </c>
      <c r="E13" s="16">
        <v>56567.440999999999</v>
      </c>
      <c r="F13" s="16">
        <v>57400.896999999997</v>
      </c>
      <c r="G13" s="143">
        <v>58205.84384105356</v>
      </c>
      <c r="H13" s="137">
        <v>59063.058994964282</v>
      </c>
      <c r="I13" s="137">
        <v>59901.928980904297</v>
      </c>
      <c r="J13" s="137">
        <v>60623.59772872179</v>
      </c>
      <c r="K13" s="6"/>
    </row>
    <row r="14" spans="1:11" ht="19.350000000000001" customHeight="1">
      <c r="A14" s="107" t="s">
        <v>67</v>
      </c>
      <c r="B14" s="105" t="s">
        <v>65</v>
      </c>
      <c r="C14" s="16"/>
      <c r="D14" s="16"/>
      <c r="E14" s="16"/>
      <c r="F14" s="16"/>
      <c r="G14" s="143"/>
      <c r="H14" s="137"/>
      <c r="I14" s="137"/>
      <c r="J14" s="137"/>
      <c r="K14" s="6"/>
    </row>
    <row r="15" spans="1:11" ht="19.350000000000001" customHeight="1">
      <c r="A15" s="107">
        <v>7</v>
      </c>
      <c r="B15" s="16" t="s">
        <v>41</v>
      </c>
      <c r="C15" s="16">
        <v>206.58099999999999</v>
      </c>
      <c r="D15" s="16">
        <v>227.12100000000001</v>
      </c>
      <c r="E15" s="16">
        <v>242.72900000000001</v>
      </c>
      <c r="F15" s="16">
        <v>359.64699999999999</v>
      </c>
      <c r="G15" s="143">
        <v>272.88200000000001</v>
      </c>
      <c r="H15" s="137">
        <v>287.85399999999998</v>
      </c>
      <c r="I15" s="137">
        <v>302.95499999999998</v>
      </c>
      <c r="J15" s="137">
        <v>307.98</v>
      </c>
      <c r="K15" s="6"/>
    </row>
    <row r="16" spans="1:11" ht="19.350000000000001" customHeight="1">
      <c r="A16" s="107">
        <v>8</v>
      </c>
      <c r="B16" s="16" t="s">
        <v>11</v>
      </c>
      <c r="C16" s="16">
        <v>495.58800000000002</v>
      </c>
      <c r="D16" s="16">
        <v>1983.0650000000001</v>
      </c>
      <c r="E16" s="16">
        <v>1746.912</v>
      </c>
      <c r="F16" s="16">
        <v>964.94799999999998</v>
      </c>
      <c r="G16" s="143">
        <v>1318.4955000000002</v>
      </c>
      <c r="H16" s="137">
        <v>650.09550000000002</v>
      </c>
      <c r="I16" s="137">
        <v>650.09550000000002</v>
      </c>
      <c r="J16" s="137">
        <v>650.09550000000002</v>
      </c>
      <c r="K16" s="6"/>
    </row>
    <row r="17" spans="1:11" ht="19.350000000000001" customHeight="1">
      <c r="A17" s="107" t="s">
        <v>74</v>
      </c>
      <c r="B17" s="105" t="s">
        <v>65</v>
      </c>
      <c r="C17" s="16"/>
      <c r="D17" s="16"/>
      <c r="E17" s="16"/>
      <c r="F17" s="16"/>
      <c r="G17" s="143"/>
      <c r="H17" s="137"/>
      <c r="I17" s="137"/>
      <c r="J17" s="137"/>
      <c r="K17" s="6"/>
    </row>
    <row r="18" spans="1:11" s="20" customFormat="1" ht="19.350000000000001" customHeight="1">
      <c r="A18" s="107">
        <v>9</v>
      </c>
      <c r="B18" s="28" t="s">
        <v>12</v>
      </c>
      <c r="C18" s="28">
        <f>C12+C13+C15+C16</f>
        <v>54937.476000000002</v>
      </c>
      <c r="D18" s="28">
        <f t="shared" ref="D18:J18" si="1">D12+D13+D15+D16</f>
        <v>57326.844000000005</v>
      </c>
      <c r="E18" s="28">
        <f t="shared" si="1"/>
        <v>58557.081999999995</v>
      </c>
      <c r="F18" s="28">
        <f t="shared" si="1"/>
        <v>58725.491999999991</v>
      </c>
      <c r="G18" s="28">
        <f t="shared" si="1"/>
        <v>59797.221341053555</v>
      </c>
      <c r="H18" s="28">
        <f t="shared" si="1"/>
        <v>60001.008494964284</v>
      </c>
      <c r="I18" s="28">
        <f t="shared" si="1"/>
        <v>60854.979480904301</v>
      </c>
      <c r="J18" s="195">
        <f t="shared" si="1"/>
        <v>61581.673228721796</v>
      </c>
      <c r="K18" s="22"/>
    </row>
    <row r="19" spans="1:11" s="20" customFormat="1" ht="19.350000000000001" customHeight="1">
      <c r="A19" s="107">
        <v>10</v>
      </c>
      <c r="B19" s="29" t="s">
        <v>0</v>
      </c>
      <c r="C19" s="29">
        <f>C11-C18</f>
        <v>563.96399999999267</v>
      </c>
      <c r="D19" s="29">
        <f t="shared" ref="D19:J19" si="2">D11-D18</f>
        <v>24.894999999996799</v>
      </c>
      <c r="E19" s="29">
        <f t="shared" si="2"/>
        <v>46.552999999999884</v>
      </c>
      <c r="F19" s="29">
        <f t="shared" si="2"/>
        <v>18.001000000011118</v>
      </c>
      <c r="G19" s="145">
        <f t="shared" si="2"/>
        <v>31.218658946447249</v>
      </c>
      <c r="H19" s="139">
        <f t="shared" si="2"/>
        <v>22.596505035719019</v>
      </c>
      <c r="I19" s="139">
        <f t="shared" si="2"/>
        <v>19.642519095701573</v>
      </c>
      <c r="J19" s="139">
        <f t="shared" si="2"/>
        <v>18.703771278203931</v>
      </c>
      <c r="K19" s="22"/>
    </row>
    <row r="20" spans="1:11" ht="19.350000000000001" customHeight="1">
      <c r="A20" s="107">
        <v>11</v>
      </c>
      <c r="B20" s="16" t="s">
        <v>3</v>
      </c>
      <c r="C20" s="16"/>
      <c r="D20" s="16"/>
      <c r="E20" s="16"/>
      <c r="F20" s="16"/>
      <c r="G20" s="143"/>
      <c r="H20" s="137"/>
      <c r="I20" s="137"/>
      <c r="J20" s="137"/>
      <c r="K20" s="6"/>
    </row>
    <row r="21" spans="1:11" ht="19.350000000000001" customHeight="1">
      <c r="A21" s="107">
        <v>12</v>
      </c>
      <c r="B21" s="16" t="s">
        <v>2</v>
      </c>
      <c r="C21" s="16">
        <v>0.28899999999999998</v>
      </c>
      <c r="D21" s="16"/>
      <c r="E21" s="16"/>
      <c r="F21" s="16">
        <v>4</v>
      </c>
      <c r="G21" s="143"/>
      <c r="H21" s="137"/>
      <c r="I21" s="137"/>
      <c r="J21" s="137"/>
      <c r="K21" s="6"/>
    </row>
    <row r="22" spans="1:11" ht="19.350000000000001" customHeight="1">
      <c r="A22" s="107">
        <v>13</v>
      </c>
      <c r="B22" s="16" t="s">
        <v>1</v>
      </c>
      <c r="C22" s="16"/>
      <c r="D22" s="16"/>
      <c r="E22" s="16"/>
      <c r="F22" s="16"/>
      <c r="G22" s="143"/>
      <c r="H22" s="137"/>
      <c r="I22" s="137"/>
      <c r="J22" s="137"/>
      <c r="K22" s="6"/>
    </row>
    <row r="23" spans="1:11" s="20" customFormat="1" ht="19.350000000000001" customHeight="1">
      <c r="A23" s="107">
        <v>14</v>
      </c>
      <c r="B23" s="17" t="s">
        <v>4</v>
      </c>
      <c r="C23" s="17">
        <f>C20+C21-C22</f>
        <v>0.28899999999999998</v>
      </c>
      <c r="D23" s="17">
        <f t="shared" ref="D23:J23" si="3">D20+D21-D22</f>
        <v>0</v>
      </c>
      <c r="E23" s="17">
        <f t="shared" si="3"/>
        <v>0</v>
      </c>
      <c r="F23" s="17">
        <f t="shared" si="3"/>
        <v>4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49">
        <f t="shared" si="3"/>
        <v>0</v>
      </c>
      <c r="K23" s="22"/>
    </row>
    <row r="24" spans="1:11" s="20" customFormat="1" ht="19.350000000000001" customHeight="1">
      <c r="A24" s="107">
        <v>15</v>
      </c>
      <c r="B24" s="29" t="s">
        <v>13</v>
      </c>
      <c r="C24" s="29">
        <f t="shared" ref="C24" si="4">C19+C23</f>
        <v>564.25299999999265</v>
      </c>
      <c r="D24" s="29">
        <f t="shared" ref="D24:J24" si="5">D19+D23</f>
        <v>24.894999999996799</v>
      </c>
      <c r="E24" s="29">
        <f t="shared" si="5"/>
        <v>46.552999999999884</v>
      </c>
      <c r="F24" s="29">
        <f t="shared" si="5"/>
        <v>22.001000000011118</v>
      </c>
      <c r="G24" s="145">
        <f t="shared" si="5"/>
        <v>31.218658946447249</v>
      </c>
      <c r="H24" s="139">
        <f t="shared" si="5"/>
        <v>22.596505035719019</v>
      </c>
      <c r="I24" s="139">
        <f t="shared" si="5"/>
        <v>19.642519095701573</v>
      </c>
      <c r="J24" s="139">
        <f t="shared" si="5"/>
        <v>18.703771278203931</v>
      </c>
      <c r="K24" s="22"/>
    </row>
    <row r="25" spans="1:11" s="20" customFormat="1" ht="19.350000000000001" customHeight="1">
      <c r="A25" s="107">
        <v>16</v>
      </c>
      <c r="B25" s="134" t="s">
        <v>61</v>
      </c>
      <c r="C25" s="135"/>
      <c r="D25" s="135"/>
      <c r="E25" s="135"/>
      <c r="F25" s="135"/>
      <c r="G25" s="146"/>
      <c r="H25" s="140"/>
      <c r="I25" s="140"/>
      <c r="J25" s="140"/>
      <c r="K25" s="22"/>
    </row>
    <row r="26" spans="1:11" s="20" customFormat="1" ht="19.350000000000001" customHeight="1">
      <c r="A26" s="107">
        <v>17</v>
      </c>
      <c r="B26" s="134" t="s">
        <v>62</v>
      </c>
      <c r="C26" s="135">
        <v>514.91700000000003</v>
      </c>
      <c r="D26" s="135"/>
      <c r="E26" s="135"/>
      <c r="F26" s="135"/>
      <c r="G26" s="146"/>
      <c r="H26" s="140"/>
      <c r="I26" s="140"/>
      <c r="J26" s="140"/>
      <c r="K26" s="22"/>
    </row>
    <row r="27" spans="1:11" ht="19.350000000000001" customHeight="1">
      <c r="A27" s="107">
        <v>18</v>
      </c>
      <c r="B27" s="28" t="s">
        <v>42</v>
      </c>
      <c r="C27" s="28">
        <f>C25-C26</f>
        <v>-514.91700000000003</v>
      </c>
      <c r="D27" s="28">
        <f t="shared" ref="D27:J27" si="6">D25-D26</f>
        <v>0</v>
      </c>
      <c r="E27" s="28">
        <f t="shared" si="6"/>
        <v>0</v>
      </c>
      <c r="F27" s="28">
        <f t="shared" si="6"/>
        <v>0</v>
      </c>
      <c r="G27" s="28">
        <f t="shared" si="6"/>
        <v>0</v>
      </c>
      <c r="H27" s="28">
        <f t="shared" si="6"/>
        <v>0</v>
      </c>
      <c r="I27" s="28">
        <f t="shared" si="6"/>
        <v>0</v>
      </c>
      <c r="J27" s="144">
        <f t="shared" si="6"/>
        <v>0</v>
      </c>
      <c r="K27" s="23"/>
    </row>
    <row r="28" spans="1:11" ht="19.350000000000001" customHeight="1">
      <c r="A28" s="107">
        <v>19</v>
      </c>
      <c r="B28" s="134" t="s">
        <v>63</v>
      </c>
      <c r="C28" s="16"/>
      <c r="D28" s="16"/>
      <c r="E28" s="16"/>
      <c r="F28" s="16"/>
      <c r="G28" s="143"/>
      <c r="H28" s="137"/>
      <c r="I28" s="137"/>
      <c r="J28" s="137"/>
      <c r="K28" s="23"/>
    </row>
    <row r="29" spans="1:11" ht="19.350000000000001" customHeight="1">
      <c r="A29" s="107">
        <v>20</v>
      </c>
      <c r="B29" s="134" t="s">
        <v>64</v>
      </c>
      <c r="C29" s="16"/>
      <c r="D29" s="16"/>
      <c r="E29" s="16"/>
      <c r="F29" s="16"/>
      <c r="G29" s="143"/>
      <c r="H29" s="137"/>
      <c r="I29" s="137"/>
      <c r="J29" s="137"/>
      <c r="K29" s="23"/>
    </row>
    <row r="30" spans="1:11" s="20" customFormat="1" ht="19.350000000000001" customHeight="1">
      <c r="A30" s="108">
        <v>21</v>
      </c>
      <c r="B30" s="18" t="s">
        <v>14</v>
      </c>
      <c r="C30" s="18">
        <f>C24+C27-C28-C29</f>
        <v>49.335999999992623</v>
      </c>
      <c r="D30" s="18">
        <f>D24+D27-D28-D29</f>
        <v>24.894999999996799</v>
      </c>
      <c r="E30" s="18">
        <f>E24+E27-E28-E29</f>
        <v>46.552999999999884</v>
      </c>
      <c r="F30" s="18">
        <f t="shared" ref="F30:J30" si="7">F24+F27-F28-F29</f>
        <v>22.001000000011118</v>
      </c>
      <c r="G30" s="147">
        <f t="shared" si="7"/>
        <v>31.218658946447249</v>
      </c>
      <c r="H30" s="141">
        <f t="shared" si="7"/>
        <v>22.596505035719019</v>
      </c>
      <c r="I30" s="141">
        <f t="shared" si="7"/>
        <v>19.642519095701573</v>
      </c>
      <c r="J30" s="141">
        <f t="shared" si="7"/>
        <v>18.703771278203931</v>
      </c>
      <c r="K30" s="22"/>
    </row>
    <row r="35" spans="2:2">
      <c r="B35" s="36"/>
    </row>
  </sheetData>
  <mergeCells count="10">
    <mergeCell ref="A1:J1"/>
    <mergeCell ref="A4:B4"/>
    <mergeCell ref="A5:B5"/>
    <mergeCell ref="B7:J7"/>
    <mergeCell ref="D2:J2"/>
    <mergeCell ref="G3:J3"/>
    <mergeCell ref="G4:H4"/>
    <mergeCell ref="I4:J4"/>
    <mergeCell ref="A2:B2"/>
    <mergeCell ref="A3:B3"/>
  </mergeCells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Header>&amp;L&amp;"Arial,Fett"&amp;12Wirtschaftsplan
für sonstige Sondervermögen&amp;RAlle Angaben in T€, sofern nicht anders angegeben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21"/>
  <sheetViews>
    <sheetView view="pageLayout" zoomScaleNormal="75" workbookViewId="0">
      <selection activeCell="G18" sqref="G18"/>
    </sheetView>
  </sheetViews>
  <sheetFormatPr baseColWidth="10" defaultRowHeight="14.25"/>
  <cols>
    <col min="1" max="1" width="6.42578125" bestFit="1" customWidth="1"/>
    <col min="2" max="2" width="50.5703125" style="1" customWidth="1"/>
    <col min="3" max="10" width="12.85546875" style="1" customWidth="1"/>
  </cols>
  <sheetData>
    <row r="1" spans="1:10" ht="22.5" customHeight="1">
      <c r="A1" s="270" t="s">
        <v>8</v>
      </c>
      <c r="B1" s="271"/>
      <c r="C1" s="271"/>
      <c r="D1" s="271"/>
      <c r="E1" s="271"/>
      <c r="F1" s="271"/>
      <c r="G1" s="271"/>
      <c r="H1" s="271"/>
      <c r="I1" s="271"/>
      <c r="J1" s="272"/>
    </row>
    <row r="2" spans="1:10" ht="15.75" customHeight="1">
      <c r="A2" s="273" t="s">
        <v>57</v>
      </c>
      <c r="B2" s="274"/>
      <c r="C2" s="256" t="s">
        <v>113</v>
      </c>
      <c r="D2" s="256"/>
      <c r="E2" s="256"/>
      <c r="F2" s="257"/>
      <c r="G2" s="257"/>
      <c r="H2" s="257"/>
      <c r="I2" s="257"/>
      <c r="J2" s="258"/>
    </row>
    <row r="3" spans="1:10" ht="18" customHeight="1">
      <c r="A3" s="268"/>
      <c r="B3" s="269"/>
      <c r="C3" s="110"/>
      <c r="D3" s="110"/>
      <c r="E3" s="110"/>
      <c r="F3" s="110"/>
      <c r="G3" s="266" t="s">
        <v>45</v>
      </c>
      <c r="H3" s="267"/>
      <c r="I3" s="266" t="s">
        <v>44</v>
      </c>
      <c r="J3" s="267"/>
    </row>
    <row r="4" spans="1:10" ht="12.75" customHeight="1">
      <c r="A4" s="101" t="s">
        <v>17</v>
      </c>
      <c r="B4" s="111" t="s">
        <v>15</v>
      </c>
      <c r="C4" s="176" t="s">
        <v>88</v>
      </c>
      <c r="D4" s="176" t="s">
        <v>88</v>
      </c>
      <c r="E4" s="176" t="s">
        <v>89</v>
      </c>
      <c r="F4" s="176" t="s">
        <v>90</v>
      </c>
      <c r="G4" s="176" t="s">
        <v>91</v>
      </c>
      <c r="H4" s="176" t="s">
        <v>91</v>
      </c>
      <c r="I4" s="177" t="s">
        <v>91</v>
      </c>
      <c r="J4" s="178" t="s">
        <v>91</v>
      </c>
    </row>
    <row r="5" spans="1:10" ht="12.75">
      <c r="A5" s="109"/>
      <c r="B5" s="194"/>
      <c r="C5" s="179">
        <v>2015</v>
      </c>
      <c r="D5" s="179">
        <v>2016</v>
      </c>
      <c r="E5" s="179">
        <v>2017</v>
      </c>
      <c r="F5" s="179">
        <v>2017</v>
      </c>
      <c r="G5" s="192">
        <v>2018</v>
      </c>
      <c r="H5" s="192">
        <v>2019</v>
      </c>
      <c r="I5" s="181">
        <v>2020</v>
      </c>
      <c r="J5" s="180">
        <v>2021</v>
      </c>
    </row>
    <row r="6" spans="1:10" s="4" customFormat="1" ht="19.350000000000001" customHeight="1">
      <c r="A6" s="112">
        <v>1</v>
      </c>
      <c r="B6" s="95" t="s">
        <v>52</v>
      </c>
      <c r="C6" s="200">
        <v>859.8</v>
      </c>
      <c r="D6" s="200">
        <v>215.1</v>
      </c>
      <c r="E6" s="199">
        <v>1187</v>
      </c>
      <c r="F6" s="199">
        <v>2347</v>
      </c>
      <c r="G6" s="200">
        <v>327</v>
      </c>
      <c r="H6" s="200">
        <v>327</v>
      </c>
      <c r="I6" s="200">
        <v>327</v>
      </c>
      <c r="J6" s="200">
        <v>327</v>
      </c>
    </row>
    <row r="7" spans="1:10" s="4" customFormat="1" ht="19.350000000000001" customHeight="1">
      <c r="A7" s="112">
        <v>2</v>
      </c>
      <c r="B7" s="100" t="s">
        <v>53</v>
      </c>
      <c r="C7" s="24"/>
      <c r="D7" s="24"/>
      <c r="E7" s="24"/>
      <c r="F7" s="3"/>
      <c r="G7" s="3"/>
      <c r="H7" s="3"/>
      <c r="I7" s="3"/>
      <c r="J7" s="3"/>
    </row>
    <row r="8" spans="1:10" s="4" customFormat="1" ht="19.350000000000001" customHeight="1">
      <c r="A8" s="112">
        <v>3</v>
      </c>
      <c r="B8" s="100" t="s">
        <v>54</v>
      </c>
      <c r="C8" s="24"/>
      <c r="D8" s="24"/>
      <c r="E8" s="24"/>
      <c r="F8" s="3"/>
      <c r="G8" s="3"/>
      <c r="H8" s="3"/>
      <c r="I8" s="3"/>
      <c r="J8" s="3"/>
    </row>
    <row r="9" spans="1:10" s="4" customFormat="1" ht="19.350000000000001" customHeight="1">
      <c r="A9" s="112">
        <v>4</v>
      </c>
      <c r="B9" s="100" t="s">
        <v>55</v>
      </c>
      <c r="C9" s="24"/>
      <c r="D9" s="24"/>
      <c r="E9" s="24"/>
      <c r="F9" s="3"/>
      <c r="G9" s="3"/>
      <c r="H9" s="3"/>
      <c r="I9" s="3"/>
      <c r="J9" s="3"/>
    </row>
    <row r="10" spans="1:10" ht="19.350000000000001" customHeight="1">
      <c r="A10" s="112">
        <v>5</v>
      </c>
      <c r="B10" s="25" t="s">
        <v>56</v>
      </c>
      <c r="C10" s="26"/>
      <c r="D10" s="26"/>
      <c r="E10" s="26"/>
      <c r="F10" s="3"/>
      <c r="G10" s="3"/>
      <c r="H10" s="3"/>
      <c r="I10" s="3"/>
      <c r="J10" s="3"/>
    </row>
    <row r="11" spans="1:10" ht="19.350000000000001" customHeight="1">
      <c r="A11" s="112">
        <v>6</v>
      </c>
      <c r="B11" s="27" t="s">
        <v>51</v>
      </c>
      <c r="C11" s="201">
        <f>SUM(C6:C10)</f>
        <v>859.8</v>
      </c>
      <c r="D11" s="201">
        <f>SUM(D6:D10)</f>
        <v>215.1</v>
      </c>
      <c r="E11" s="202">
        <f>SUM(E6:E10)</f>
        <v>1187</v>
      </c>
      <c r="F11" s="202">
        <f t="shared" ref="F11:J11" si="0">SUM(F6:F10)</f>
        <v>2347</v>
      </c>
      <c r="G11" s="202">
        <f t="shared" si="0"/>
        <v>327</v>
      </c>
      <c r="H11" s="202">
        <f t="shared" si="0"/>
        <v>327</v>
      </c>
      <c r="I11" s="202">
        <f t="shared" si="0"/>
        <v>327</v>
      </c>
      <c r="J11" s="202">
        <f t="shared" si="0"/>
        <v>327</v>
      </c>
    </row>
    <row r="12" spans="1:10" s="4" customFormat="1" ht="19.350000000000001" customHeight="1">
      <c r="A12" s="112">
        <v>8</v>
      </c>
      <c r="B12" s="95" t="s">
        <v>100</v>
      </c>
      <c r="C12" s="197">
        <v>49.335999999999999</v>
      </c>
      <c r="D12" s="197">
        <v>24.896000000000001</v>
      </c>
      <c r="E12" s="197">
        <v>46.552</v>
      </c>
      <c r="F12" s="3">
        <v>22</v>
      </c>
      <c r="G12" s="200">
        <v>31.219000000000001</v>
      </c>
      <c r="H12" s="206">
        <v>22.596</v>
      </c>
      <c r="I12" s="206">
        <v>19.641999999999999</v>
      </c>
      <c r="J12" s="200">
        <v>18.704000000000001</v>
      </c>
    </row>
    <row r="13" spans="1:10" s="4" customFormat="1" ht="19.350000000000001" customHeight="1">
      <c r="A13" s="112">
        <v>9</v>
      </c>
      <c r="B13" s="100" t="s">
        <v>41</v>
      </c>
      <c r="C13" s="16">
        <v>206.58099999999999</v>
      </c>
      <c r="D13" s="197">
        <v>227.12100000000001</v>
      </c>
      <c r="E13" s="16">
        <v>242.72900000000001</v>
      </c>
      <c r="F13" s="16">
        <v>359.64699999999999</v>
      </c>
      <c r="G13" s="200">
        <v>272.88200000000001</v>
      </c>
      <c r="H13" s="200">
        <v>287.85399999999998</v>
      </c>
      <c r="I13" s="200">
        <v>302.95499999999998</v>
      </c>
      <c r="J13" s="200">
        <v>307.98</v>
      </c>
    </row>
    <row r="14" spans="1:10" s="4" customFormat="1" ht="19.350000000000001" customHeight="1">
      <c r="A14" s="112">
        <v>10</v>
      </c>
      <c r="B14" s="100" t="s">
        <v>46</v>
      </c>
      <c r="C14" s="24"/>
      <c r="D14" s="24"/>
      <c r="E14" s="24"/>
      <c r="F14" s="3"/>
      <c r="G14" s="3"/>
      <c r="H14" s="3"/>
      <c r="I14" s="3"/>
      <c r="J14" s="3"/>
    </row>
    <row r="15" spans="1:10" s="4" customFormat="1" ht="19.350000000000001" customHeight="1">
      <c r="A15" s="112">
        <v>11</v>
      </c>
      <c r="B15" s="100" t="s">
        <v>101</v>
      </c>
      <c r="C15" s="24"/>
      <c r="D15" s="24"/>
      <c r="E15" s="24"/>
      <c r="F15" s="3"/>
      <c r="G15" s="3"/>
      <c r="H15" s="3"/>
      <c r="I15" s="3"/>
      <c r="J15" s="3"/>
    </row>
    <row r="16" spans="1:10" s="4" customFormat="1" ht="19.350000000000001" customHeight="1">
      <c r="A16" s="112">
        <v>12</v>
      </c>
      <c r="B16" s="25" t="s">
        <v>47</v>
      </c>
      <c r="C16" s="198">
        <v>-2575.212</v>
      </c>
      <c r="D16" s="198">
        <v>-1500.9190000000001</v>
      </c>
      <c r="E16" s="198">
        <v>1476.152</v>
      </c>
      <c r="F16" s="198">
        <v>3366</v>
      </c>
      <c r="G16" s="198">
        <v>1815.231</v>
      </c>
      <c r="H16" s="198">
        <v>2004.047</v>
      </c>
      <c r="I16" s="198">
        <v>2842.9169999999999</v>
      </c>
      <c r="J16" s="198">
        <v>3564.585</v>
      </c>
    </row>
    <row r="17" spans="1:10" s="4" customFormat="1" ht="19.350000000000001" customHeight="1">
      <c r="A17" s="112">
        <v>13</v>
      </c>
      <c r="B17" s="25" t="s">
        <v>58</v>
      </c>
      <c r="C17" s="24"/>
      <c r="D17" s="24"/>
      <c r="E17" s="24"/>
      <c r="F17" s="3"/>
      <c r="G17" s="3"/>
      <c r="H17" s="3"/>
      <c r="I17" s="3"/>
      <c r="J17" s="3"/>
    </row>
    <row r="18" spans="1:10" s="4" customFormat="1" ht="19.350000000000001" customHeight="1">
      <c r="A18" s="112" t="s">
        <v>114</v>
      </c>
      <c r="B18" s="25" t="s">
        <v>115</v>
      </c>
      <c r="C18" s="198">
        <v>3179.0949999999998</v>
      </c>
      <c r="D18" s="198">
        <v>1464.002</v>
      </c>
      <c r="E18" s="198">
        <v>-578.43263999999999</v>
      </c>
      <c r="F18" s="198">
        <v>-1401</v>
      </c>
      <c r="G18" s="198">
        <v>-1792.3317221249865</v>
      </c>
      <c r="H18" s="198">
        <v>-1987.4965492500019</v>
      </c>
      <c r="I18" s="198">
        <v>-2838.5135851900091</v>
      </c>
      <c r="J18" s="198">
        <v>-3564.2692142575079</v>
      </c>
    </row>
    <row r="19" spans="1:10" s="4" customFormat="1" ht="19.350000000000001" customHeight="1">
      <c r="A19" s="112">
        <v>14</v>
      </c>
      <c r="B19" s="25" t="s">
        <v>48</v>
      </c>
      <c r="C19" s="24"/>
      <c r="D19" s="24"/>
      <c r="E19" s="24"/>
      <c r="F19" s="3"/>
      <c r="G19" s="3"/>
      <c r="H19" s="3"/>
      <c r="I19" s="3"/>
      <c r="J19" s="3"/>
    </row>
    <row r="20" spans="1:10" ht="19.350000000000001" customHeight="1">
      <c r="A20" s="112">
        <v>15</v>
      </c>
      <c r="B20" s="25" t="s">
        <v>49</v>
      </c>
      <c r="C20" s="24"/>
      <c r="D20" s="24"/>
      <c r="E20" s="24"/>
      <c r="F20" s="3"/>
      <c r="G20" s="3"/>
      <c r="H20" s="3"/>
      <c r="I20" s="3"/>
      <c r="J20" s="3"/>
    </row>
    <row r="21" spans="1:10" ht="12.75">
      <c r="A21" s="113">
        <v>16</v>
      </c>
      <c r="B21" s="27" t="s">
        <v>50</v>
      </c>
      <c r="C21" s="201">
        <f>SUM(C12:C20)</f>
        <v>859.79999999999973</v>
      </c>
      <c r="D21" s="201">
        <f>SUM(D12:D20)</f>
        <v>215.09999999999991</v>
      </c>
      <c r="E21" s="202">
        <f>SUM(E12:E20)</f>
        <v>1187.00036</v>
      </c>
      <c r="F21" s="202">
        <f t="shared" ref="F21:J21" si="1">SUM(F12:F20)</f>
        <v>2346.6469999999999</v>
      </c>
      <c r="G21" s="201">
        <f t="shared" si="1"/>
        <v>327.00027787501335</v>
      </c>
      <c r="H21" s="201">
        <f t="shared" si="1"/>
        <v>327.00045074999798</v>
      </c>
      <c r="I21" s="201">
        <f t="shared" si="1"/>
        <v>327.00041480999107</v>
      </c>
      <c r="J21" s="201">
        <f t="shared" si="1"/>
        <v>326.99978574249235</v>
      </c>
    </row>
  </sheetData>
  <mergeCells count="6">
    <mergeCell ref="G3:H3"/>
    <mergeCell ref="I3:J3"/>
    <mergeCell ref="A3:B3"/>
    <mergeCell ref="A1:J1"/>
    <mergeCell ref="C2:J2"/>
    <mergeCell ref="A2:B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>
    <oddHeader>&amp;L&amp;"Arial,Fett"&amp;12Wirtschaftsplan
für sonstige Sondervermögen&amp;RAlle Angaben in T€, sofern nicht anders angegeben</oddHeader>
  </headerFooter>
  <ignoredErrors>
    <ignoredError sqref="C11:J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view="pageLayout" topLeftCell="A10" zoomScale="90" zoomScaleNormal="100" zoomScalePageLayoutView="90" workbookViewId="0">
      <selection activeCell="H40" sqref="H40"/>
    </sheetView>
  </sheetViews>
  <sheetFormatPr baseColWidth="10" defaultColWidth="5" defaultRowHeight="12.75"/>
  <cols>
    <col min="1" max="1" width="4.28515625" customWidth="1"/>
    <col min="2" max="2" width="48.85546875" customWidth="1"/>
    <col min="3" max="3" width="33.42578125" customWidth="1"/>
    <col min="4" max="4" width="16.42578125" customWidth="1"/>
    <col min="5" max="5" width="9.28515625" customWidth="1"/>
    <col min="6" max="13" width="12.7109375" customWidth="1"/>
  </cols>
  <sheetData>
    <row r="1" spans="1:14" ht="22.5" customHeight="1">
      <c r="A1" s="277" t="s">
        <v>66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9"/>
    </row>
    <row r="2" spans="1:14" ht="15.75" customHeight="1">
      <c r="A2" s="282" t="s">
        <v>57</v>
      </c>
      <c r="B2" s="283"/>
      <c r="C2" s="286" t="s">
        <v>113</v>
      </c>
      <c r="D2" s="286"/>
      <c r="E2" s="286"/>
      <c r="F2" s="286"/>
      <c r="G2" s="286"/>
      <c r="H2" s="286"/>
      <c r="I2" s="286"/>
      <c r="J2" s="118"/>
      <c r="K2" s="118"/>
      <c r="L2" s="118"/>
      <c r="M2" s="119"/>
      <c r="N2" s="89"/>
    </row>
    <row r="3" spans="1:14" ht="15.75" customHeight="1">
      <c r="A3" s="284"/>
      <c r="B3" s="285"/>
      <c r="C3" s="287"/>
      <c r="D3" s="287"/>
      <c r="E3" s="287"/>
      <c r="F3" s="287"/>
      <c r="G3" s="287"/>
      <c r="H3" s="287"/>
      <c r="I3" s="287"/>
      <c r="J3" s="280" t="s">
        <v>45</v>
      </c>
      <c r="K3" s="281"/>
      <c r="L3" s="280" t="s">
        <v>44</v>
      </c>
      <c r="M3" s="281"/>
      <c r="N3" s="89"/>
    </row>
    <row r="4" spans="1:14" ht="25.5" customHeight="1">
      <c r="A4" s="37" t="s">
        <v>17</v>
      </c>
      <c r="B4" s="38" t="s">
        <v>15</v>
      </c>
      <c r="C4" s="185" t="s">
        <v>18</v>
      </c>
      <c r="D4" s="275" t="s">
        <v>60</v>
      </c>
      <c r="E4" s="186" t="s">
        <v>19</v>
      </c>
      <c r="F4" s="176" t="s">
        <v>88</v>
      </c>
      <c r="G4" s="176" t="s">
        <v>88</v>
      </c>
      <c r="H4" s="176" t="s">
        <v>89</v>
      </c>
      <c r="I4" s="176" t="s">
        <v>90</v>
      </c>
      <c r="J4" s="176" t="s">
        <v>91</v>
      </c>
      <c r="K4" s="176" t="s">
        <v>91</v>
      </c>
      <c r="L4" s="177" t="s">
        <v>91</v>
      </c>
      <c r="M4" s="178" t="s">
        <v>91</v>
      </c>
    </row>
    <row r="5" spans="1:14" ht="56.25" customHeight="1">
      <c r="A5" s="39"/>
      <c r="B5" s="40"/>
      <c r="C5" s="187"/>
      <c r="D5" s="276"/>
      <c r="E5" s="188" t="s">
        <v>20</v>
      </c>
      <c r="F5" s="179">
        <v>2015</v>
      </c>
      <c r="G5" s="179">
        <v>2016</v>
      </c>
      <c r="H5" s="179">
        <v>2017</v>
      </c>
      <c r="I5" s="179">
        <v>2017</v>
      </c>
      <c r="J5" s="192">
        <v>2018</v>
      </c>
      <c r="K5" s="192">
        <v>2019</v>
      </c>
      <c r="L5" s="181">
        <v>2020</v>
      </c>
      <c r="M5" s="180">
        <v>2021</v>
      </c>
    </row>
    <row r="6" spans="1:14">
      <c r="A6" s="41">
        <v>1</v>
      </c>
      <c r="B6" s="42" t="s">
        <v>21</v>
      </c>
      <c r="C6" s="43"/>
      <c r="D6" s="43"/>
      <c r="E6" s="44"/>
      <c r="F6" s="45"/>
      <c r="G6" s="45"/>
      <c r="H6" s="45"/>
      <c r="I6" s="46"/>
      <c r="J6" s="46"/>
      <c r="K6" s="47"/>
      <c r="L6" s="45"/>
      <c r="M6" s="46"/>
    </row>
    <row r="7" spans="1:14">
      <c r="A7" s="41"/>
      <c r="B7" s="48" t="s">
        <v>36</v>
      </c>
      <c r="C7" s="87"/>
      <c r="D7" s="91"/>
      <c r="E7" s="44"/>
      <c r="F7" s="56"/>
      <c r="G7" s="56"/>
      <c r="H7" s="56"/>
      <c r="I7" s="49"/>
      <c r="J7" s="46"/>
      <c r="K7" s="47"/>
      <c r="L7" s="45"/>
      <c r="M7" s="46"/>
    </row>
    <row r="8" spans="1:14">
      <c r="A8" s="41"/>
      <c r="B8" s="42"/>
      <c r="C8" s="87"/>
      <c r="D8" s="91"/>
      <c r="E8" s="44"/>
      <c r="F8" s="56"/>
      <c r="G8" s="56"/>
      <c r="H8" s="45"/>
      <c r="I8" s="49"/>
      <c r="J8" s="46"/>
      <c r="K8" s="47"/>
      <c r="L8" s="45"/>
      <c r="M8" s="46"/>
    </row>
    <row r="9" spans="1:14">
      <c r="A9" s="41"/>
      <c r="B9" s="48" t="s">
        <v>37</v>
      </c>
      <c r="C9" s="87"/>
      <c r="D9" s="91"/>
      <c r="E9" s="44"/>
      <c r="F9" s="56"/>
      <c r="G9" s="56"/>
      <c r="H9" s="45"/>
      <c r="I9" s="49"/>
      <c r="J9" s="46"/>
      <c r="K9" s="47"/>
      <c r="L9" s="45"/>
      <c r="M9" s="46"/>
    </row>
    <row r="10" spans="1:14">
      <c r="A10" s="41"/>
      <c r="B10" s="42"/>
      <c r="C10" s="87"/>
      <c r="D10" s="91"/>
      <c r="E10" s="44"/>
      <c r="F10" s="56"/>
      <c r="G10" s="56"/>
      <c r="H10" s="45"/>
      <c r="I10" s="49"/>
      <c r="J10" s="46"/>
      <c r="K10" s="47"/>
      <c r="L10" s="45"/>
      <c r="M10" s="46"/>
    </row>
    <row r="11" spans="1:14">
      <c r="A11" s="41"/>
      <c r="B11" s="50" t="s">
        <v>23</v>
      </c>
      <c r="C11" s="51"/>
      <c r="D11" s="51"/>
      <c r="E11" s="52"/>
      <c r="F11" s="53"/>
      <c r="G11" s="53"/>
      <c r="H11" s="55"/>
      <c r="I11" s="53"/>
      <c r="J11" s="53"/>
      <c r="K11" s="54"/>
      <c r="L11" s="55"/>
      <c r="M11" s="53"/>
    </row>
    <row r="12" spans="1:14">
      <c r="A12" s="41"/>
      <c r="B12" s="48"/>
      <c r="C12" s="43"/>
      <c r="D12" s="43"/>
      <c r="E12" s="44"/>
      <c r="F12" s="56"/>
      <c r="G12" s="56"/>
      <c r="H12" s="45"/>
      <c r="I12" s="49"/>
      <c r="J12" s="46"/>
      <c r="K12" s="47"/>
      <c r="L12" s="45"/>
      <c r="M12" s="46"/>
    </row>
    <row r="13" spans="1:14">
      <c r="A13" s="41">
        <v>2</v>
      </c>
      <c r="B13" s="42" t="s">
        <v>24</v>
      </c>
      <c r="C13" s="43"/>
      <c r="D13" s="43"/>
      <c r="E13" s="44"/>
      <c r="F13" s="56"/>
      <c r="G13" s="56"/>
      <c r="H13" s="45"/>
      <c r="I13" s="49"/>
      <c r="J13" s="46"/>
      <c r="K13" s="47"/>
      <c r="L13" s="45"/>
      <c r="M13" s="46"/>
    </row>
    <row r="14" spans="1:14">
      <c r="A14" s="41"/>
      <c r="B14" s="48" t="s">
        <v>33</v>
      </c>
      <c r="C14" s="91" t="s">
        <v>108</v>
      </c>
      <c r="D14" s="91"/>
      <c r="E14" s="44"/>
      <c r="F14" s="56">
        <v>1.4</v>
      </c>
      <c r="G14" s="56">
        <v>87.4</v>
      </c>
      <c r="H14" s="45">
        <v>842.6</v>
      </c>
      <c r="I14" s="49"/>
      <c r="J14" s="46"/>
      <c r="K14" s="47"/>
      <c r="L14" s="45"/>
      <c r="M14" s="46"/>
    </row>
    <row r="15" spans="1:14">
      <c r="A15" s="41"/>
      <c r="B15" s="42"/>
      <c r="C15" s="91" t="s">
        <v>109</v>
      </c>
      <c r="D15" s="91"/>
      <c r="E15" s="44"/>
      <c r="F15" s="45">
        <v>801.2</v>
      </c>
      <c r="G15" s="45">
        <v>33.700000000000003</v>
      </c>
      <c r="H15" s="45"/>
      <c r="I15" s="49"/>
      <c r="J15" s="46"/>
      <c r="K15" s="47"/>
      <c r="L15" s="45"/>
      <c r="M15" s="46"/>
    </row>
    <row r="16" spans="1:14">
      <c r="A16" s="41"/>
      <c r="B16" s="42"/>
      <c r="C16" s="91" t="s">
        <v>110</v>
      </c>
      <c r="D16" s="91"/>
      <c r="E16" s="44"/>
      <c r="F16" s="45"/>
      <c r="G16" s="45"/>
      <c r="H16" s="45">
        <v>47.7</v>
      </c>
      <c r="I16" s="49">
        <v>50</v>
      </c>
      <c r="J16" s="46">
        <v>30</v>
      </c>
      <c r="K16" s="47">
        <v>30</v>
      </c>
      <c r="L16" s="45">
        <v>30</v>
      </c>
      <c r="M16" s="46">
        <v>30</v>
      </c>
    </row>
    <row r="17" spans="1:14">
      <c r="A17" s="41"/>
      <c r="B17" s="42"/>
      <c r="C17" s="91" t="s">
        <v>111</v>
      </c>
      <c r="D17" s="91"/>
      <c r="E17" s="44"/>
      <c r="F17" s="45"/>
      <c r="G17" s="45"/>
      <c r="H17" s="45">
        <v>200</v>
      </c>
      <c r="I17" s="49">
        <v>200</v>
      </c>
      <c r="J17" s="46">
        <v>200</v>
      </c>
      <c r="K17" s="47">
        <v>200</v>
      </c>
      <c r="L17" s="45">
        <v>200</v>
      </c>
      <c r="M17" s="46">
        <v>200</v>
      </c>
    </row>
    <row r="18" spans="1:14">
      <c r="A18" s="41"/>
      <c r="B18" s="42"/>
      <c r="C18" s="91" t="s">
        <v>112</v>
      </c>
      <c r="D18" s="91"/>
      <c r="E18" s="44"/>
      <c r="F18" s="45"/>
      <c r="G18" s="45"/>
      <c r="H18" s="45"/>
      <c r="I18" s="49">
        <v>2000</v>
      </c>
      <c r="J18" s="46"/>
      <c r="K18" s="47"/>
      <c r="L18" s="45"/>
      <c r="M18" s="46"/>
    </row>
    <row r="19" spans="1:14">
      <c r="A19" s="41"/>
      <c r="B19" s="57" t="s">
        <v>38</v>
      </c>
      <c r="C19" s="58"/>
      <c r="D19" s="58"/>
      <c r="E19" s="59"/>
      <c r="F19" s="60"/>
      <c r="G19" s="60"/>
      <c r="H19" s="60"/>
      <c r="I19" s="49"/>
      <c r="J19" s="46"/>
      <c r="K19" s="61"/>
      <c r="L19" s="45"/>
      <c r="M19" s="45"/>
    </row>
    <row r="20" spans="1:14" s="72" customFormat="1">
      <c r="A20" s="62"/>
      <c r="B20" s="63" t="s">
        <v>25</v>
      </c>
      <c r="C20" s="52"/>
      <c r="D20" s="64"/>
      <c r="E20" s="64"/>
      <c r="F20" s="55">
        <f t="shared" ref="F20:M20" si="0">SUM(F14:F19)</f>
        <v>802.6</v>
      </c>
      <c r="G20" s="55">
        <f t="shared" si="0"/>
        <v>121.10000000000001</v>
      </c>
      <c r="H20" s="55">
        <f t="shared" si="0"/>
        <v>1090.3000000000002</v>
      </c>
      <c r="I20" s="55">
        <f t="shared" si="0"/>
        <v>2250</v>
      </c>
      <c r="J20" s="55">
        <f t="shared" si="0"/>
        <v>230</v>
      </c>
      <c r="K20" s="55">
        <f t="shared" si="0"/>
        <v>230</v>
      </c>
      <c r="L20" s="55">
        <f t="shared" si="0"/>
        <v>230</v>
      </c>
      <c r="M20" s="55">
        <f t="shared" si="0"/>
        <v>230</v>
      </c>
    </row>
    <row r="21" spans="1:14">
      <c r="A21" s="62"/>
      <c r="B21" s="66"/>
      <c r="C21" s="67"/>
      <c r="D21" s="102"/>
      <c r="E21" s="68"/>
      <c r="F21" s="69"/>
      <c r="G21" s="69"/>
      <c r="H21" s="69"/>
      <c r="I21" s="70"/>
      <c r="J21" s="71"/>
      <c r="K21" s="71"/>
      <c r="L21" s="69"/>
      <c r="M21" s="69"/>
      <c r="N21" s="117"/>
    </row>
    <row r="22" spans="1:14">
      <c r="A22" s="73">
        <v>3</v>
      </c>
      <c r="B22" s="74" t="s">
        <v>26</v>
      </c>
      <c r="C22" s="75"/>
      <c r="D22" s="75"/>
      <c r="E22" s="44"/>
      <c r="F22" s="45"/>
      <c r="G22" s="45"/>
      <c r="H22" s="45"/>
      <c r="I22" s="56"/>
      <c r="J22" s="45"/>
      <c r="K22" s="61"/>
      <c r="L22" s="45"/>
      <c r="M22" s="45"/>
      <c r="N22" s="117"/>
    </row>
    <row r="23" spans="1:14">
      <c r="A23" s="73"/>
      <c r="B23" s="76" t="s">
        <v>39</v>
      </c>
      <c r="C23" s="88"/>
      <c r="D23" s="103"/>
      <c r="E23" s="44"/>
      <c r="F23" s="45"/>
      <c r="G23" s="45"/>
      <c r="H23" s="45"/>
      <c r="I23" s="56"/>
      <c r="J23" s="45"/>
      <c r="K23" s="61"/>
      <c r="L23" s="45"/>
      <c r="M23" s="45"/>
      <c r="N23" s="117"/>
    </row>
    <row r="24" spans="1:14">
      <c r="A24" s="73"/>
      <c r="B24" s="74"/>
      <c r="C24" s="88"/>
      <c r="D24" s="103"/>
      <c r="E24" s="44"/>
      <c r="F24" s="45"/>
      <c r="G24" s="45"/>
      <c r="H24" s="45"/>
      <c r="I24" s="56"/>
      <c r="J24" s="45"/>
      <c r="K24" s="61"/>
      <c r="L24" s="45"/>
      <c r="M24" s="45"/>
      <c r="N24" s="117"/>
    </row>
    <row r="25" spans="1:14">
      <c r="A25" s="73"/>
      <c r="B25" s="76"/>
      <c r="C25" s="77"/>
      <c r="D25" s="104"/>
      <c r="E25" s="78"/>
      <c r="F25" s="45"/>
      <c r="G25" s="45"/>
      <c r="H25" s="45"/>
      <c r="I25" s="56"/>
      <c r="J25" s="45"/>
      <c r="K25" s="61"/>
      <c r="L25" s="45"/>
      <c r="M25" s="45"/>
      <c r="N25" s="117"/>
    </row>
    <row r="26" spans="1:14">
      <c r="A26" s="73"/>
      <c r="B26" s="50" t="s">
        <v>27</v>
      </c>
      <c r="C26" s="51"/>
      <c r="D26" s="51"/>
      <c r="E26" s="52"/>
      <c r="F26" s="55"/>
      <c r="G26" s="55"/>
      <c r="H26" s="55"/>
      <c r="I26" s="53"/>
      <c r="J26" s="55"/>
      <c r="K26" s="65"/>
      <c r="L26" s="55"/>
      <c r="M26" s="55"/>
      <c r="N26" s="117"/>
    </row>
    <row r="27" spans="1:14" ht="33" customHeight="1">
      <c r="A27" s="73"/>
      <c r="B27" s="79"/>
      <c r="C27" s="75"/>
      <c r="D27" s="75"/>
      <c r="E27" s="44"/>
      <c r="F27" s="45"/>
      <c r="G27" s="45"/>
      <c r="H27" s="45"/>
      <c r="I27" s="56"/>
      <c r="J27" s="45"/>
      <c r="K27" s="61"/>
      <c r="L27" s="45"/>
      <c r="M27" s="45"/>
      <c r="N27" s="117"/>
    </row>
    <row r="28" spans="1:14" ht="25.5">
      <c r="A28" s="80">
        <v>4</v>
      </c>
      <c r="B28" s="81" t="s">
        <v>28</v>
      </c>
      <c r="C28" s="75"/>
      <c r="D28" s="75"/>
      <c r="E28" s="44"/>
      <c r="F28" s="45"/>
      <c r="G28" s="45"/>
      <c r="H28" s="45"/>
      <c r="I28" s="56"/>
      <c r="J28" s="45"/>
      <c r="K28" s="61"/>
      <c r="L28" s="45"/>
      <c r="M28" s="45"/>
      <c r="N28" s="117"/>
    </row>
    <row r="29" spans="1:14">
      <c r="A29" s="41"/>
      <c r="B29" s="48" t="s">
        <v>34</v>
      </c>
      <c r="C29" s="87"/>
      <c r="D29" s="91"/>
      <c r="E29" s="44"/>
      <c r="F29" s="45"/>
      <c r="G29" s="45"/>
      <c r="H29" s="45"/>
      <c r="I29" s="49"/>
      <c r="J29" s="46"/>
      <c r="K29" s="47"/>
      <c r="L29" s="45"/>
      <c r="M29" s="46"/>
      <c r="N29" s="117"/>
    </row>
    <row r="30" spans="1:14">
      <c r="A30" s="41"/>
      <c r="B30" s="42"/>
      <c r="C30" s="87"/>
      <c r="D30" s="91"/>
      <c r="E30" s="44"/>
      <c r="F30" s="45"/>
      <c r="G30" s="45"/>
      <c r="H30" s="45"/>
      <c r="I30" s="49"/>
      <c r="J30" s="46"/>
      <c r="K30" s="47"/>
      <c r="L30" s="45"/>
      <c r="M30" s="46"/>
      <c r="N30" s="117"/>
    </row>
    <row r="31" spans="1:14">
      <c r="A31" s="41"/>
      <c r="B31" s="57"/>
      <c r="C31" s="43"/>
      <c r="D31" s="43"/>
      <c r="E31" s="44"/>
      <c r="F31" s="45"/>
      <c r="G31" s="45"/>
      <c r="H31" s="45"/>
      <c r="I31" s="49"/>
      <c r="J31" s="46"/>
      <c r="K31" s="47"/>
      <c r="L31" s="45"/>
      <c r="M31" s="46"/>
      <c r="N31" s="117"/>
    </row>
    <row r="32" spans="1:14">
      <c r="A32" s="92"/>
      <c r="B32" s="93" t="s">
        <v>29</v>
      </c>
      <c r="C32" s="51"/>
      <c r="D32" s="51"/>
      <c r="E32" s="51"/>
      <c r="F32" s="65"/>
      <c r="G32" s="65"/>
      <c r="H32" s="55"/>
      <c r="I32" s="54"/>
      <c r="J32" s="65"/>
      <c r="K32" s="65"/>
      <c r="L32" s="55"/>
      <c r="M32" s="55"/>
      <c r="N32" s="117"/>
    </row>
    <row r="33" spans="1:15">
      <c r="A33" s="41">
        <v>5</v>
      </c>
      <c r="B33" s="42" t="s">
        <v>30</v>
      </c>
      <c r="C33" s="43"/>
      <c r="D33" s="43"/>
      <c r="E33" s="44"/>
      <c r="F33" s="45"/>
      <c r="G33" s="45"/>
      <c r="H33" s="45"/>
      <c r="I33" s="49"/>
      <c r="J33" s="46"/>
      <c r="K33" s="47"/>
      <c r="L33" s="45"/>
      <c r="M33" s="46"/>
      <c r="N33" s="117"/>
    </row>
    <row r="34" spans="1:15">
      <c r="A34" s="41"/>
      <c r="B34" s="48" t="s">
        <v>35</v>
      </c>
      <c r="C34" s="87"/>
      <c r="D34" s="91"/>
      <c r="E34" s="44"/>
      <c r="F34" s="45"/>
      <c r="G34" s="45"/>
      <c r="H34" s="45"/>
      <c r="I34" s="49"/>
      <c r="J34" s="46"/>
      <c r="K34" s="47"/>
      <c r="L34" s="45"/>
      <c r="M34" s="46"/>
      <c r="N34" s="117"/>
    </row>
    <row r="35" spans="1:15">
      <c r="A35" s="41"/>
      <c r="B35" s="42"/>
      <c r="C35" s="87"/>
      <c r="D35" s="91"/>
      <c r="E35" s="44"/>
      <c r="F35" s="45"/>
      <c r="G35" s="45"/>
      <c r="H35" s="45"/>
      <c r="I35" s="49"/>
      <c r="J35" s="46"/>
      <c r="K35" s="47"/>
      <c r="L35" s="45"/>
      <c r="M35" s="46"/>
      <c r="N35" s="117"/>
    </row>
    <row r="36" spans="1:15">
      <c r="A36" s="41"/>
      <c r="B36" s="48"/>
      <c r="C36" s="43"/>
      <c r="D36" s="43"/>
      <c r="E36" s="44"/>
      <c r="F36" s="45"/>
      <c r="G36" s="45"/>
      <c r="H36" s="45"/>
      <c r="I36" s="46"/>
      <c r="J36" s="45"/>
      <c r="K36" s="61"/>
      <c r="L36" s="45"/>
      <c r="M36" s="45"/>
      <c r="N36" s="117"/>
    </row>
    <row r="37" spans="1:15" ht="19.5" customHeight="1">
      <c r="A37" s="41"/>
      <c r="B37" s="50" t="s">
        <v>31</v>
      </c>
      <c r="C37" s="82"/>
      <c r="D37" s="82"/>
      <c r="E37" s="83"/>
      <c r="F37" s="55"/>
      <c r="G37" s="55"/>
      <c r="H37" s="55"/>
      <c r="I37" s="55"/>
      <c r="J37" s="55"/>
      <c r="K37" s="65"/>
      <c r="L37" s="55"/>
      <c r="M37" s="55"/>
      <c r="N37" s="85"/>
      <c r="O37" s="85"/>
    </row>
    <row r="38" spans="1:15">
      <c r="A38" s="114">
        <v>6</v>
      </c>
      <c r="B38" s="84" t="s">
        <v>59</v>
      </c>
      <c r="C38" s="43"/>
      <c r="D38" s="43"/>
      <c r="E38" s="44"/>
      <c r="F38" s="45">
        <v>57.3</v>
      </c>
      <c r="G38" s="45">
        <v>94</v>
      </c>
      <c r="H38" s="45">
        <v>96.7</v>
      </c>
      <c r="I38" s="46">
        <v>97</v>
      </c>
      <c r="J38" s="46">
        <v>97</v>
      </c>
      <c r="K38" s="46">
        <v>97</v>
      </c>
      <c r="L38" s="46">
        <v>97</v>
      </c>
      <c r="M38" s="46">
        <v>97</v>
      </c>
      <c r="N38" s="117"/>
    </row>
    <row r="39" spans="1:15">
      <c r="A39" s="41"/>
      <c r="B39" s="42"/>
      <c r="C39" s="43"/>
      <c r="D39" s="43"/>
      <c r="E39" s="44"/>
      <c r="F39" s="45"/>
      <c r="G39" s="45"/>
      <c r="H39" s="45"/>
      <c r="I39" s="46"/>
      <c r="J39" s="45"/>
      <c r="K39" s="61"/>
      <c r="L39" s="90"/>
      <c r="M39" s="45"/>
      <c r="N39" s="117"/>
    </row>
    <row r="40" spans="1:15">
      <c r="A40" s="86"/>
      <c r="B40" s="150" t="s">
        <v>32</v>
      </c>
      <c r="C40" s="151"/>
      <c r="D40" s="151"/>
      <c r="E40" s="152"/>
      <c r="F40" s="153">
        <f>SUM(F20)+F38</f>
        <v>859.9</v>
      </c>
      <c r="G40" s="153">
        <f t="shared" ref="G40:M40" si="1">SUM(G20)+G38</f>
        <v>215.10000000000002</v>
      </c>
      <c r="H40" s="153">
        <f t="shared" si="1"/>
        <v>1187.0000000000002</v>
      </c>
      <c r="I40" s="153">
        <f t="shared" si="1"/>
        <v>2347</v>
      </c>
      <c r="J40" s="153">
        <f t="shared" si="1"/>
        <v>327</v>
      </c>
      <c r="K40" s="153">
        <f t="shared" si="1"/>
        <v>327</v>
      </c>
      <c r="L40" s="153">
        <f t="shared" si="1"/>
        <v>327</v>
      </c>
      <c r="M40" s="153">
        <f t="shared" si="1"/>
        <v>327</v>
      </c>
      <c r="N40" s="117"/>
    </row>
    <row r="41" spans="1:15">
      <c r="N41" s="117"/>
    </row>
    <row r="42" spans="1:15">
      <c r="A42" s="96">
        <v>1</v>
      </c>
      <c r="B42" s="148" t="s">
        <v>43</v>
      </c>
      <c r="N42" s="117"/>
    </row>
  </sheetData>
  <mergeCells count="6">
    <mergeCell ref="D4:D5"/>
    <mergeCell ref="A1:M1"/>
    <mergeCell ref="J3:K3"/>
    <mergeCell ref="L3:M3"/>
    <mergeCell ref="A2:B3"/>
    <mergeCell ref="C2:I3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>
    <oddHeader>&amp;L&amp;"Arial,Fett"&amp;12Wirtschaftsplan
für sonstige Sondervermögen&amp;RAlle Angaben in T€, sofern nicht anders angegeben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Layout" zoomScaleNormal="100" workbookViewId="0">
      <selection activeCell="B7" sqref="B7"/>
    </sheetView>
  </sheetViews>
  <sheetFormatPr baseColWidth="10" defaultColWidth="5" defaultRowHeight="12.75"/>
  <cols>
    <col min="1" max="1" width="19.85546875" customWidth="1"/>
    <col min="2" max="2" width="24.42578125" customWidth="1"/>
    <col min="3" max="3" width="12.85546875" customWidth="1"/>
    <col min="4" max="4" width="20.5703125" customWidth="1"/>
    <col min="5" max="5" width="16.140625" customWidth="1"/>
    <col min="6" max="13" width="12.7109375" customWidth="1"/>
  </cols>
  <sheetData>
    <row r="1" spans="1:13" ht="9" customHeight="1">
      <c r="A1" s="289" t="s">
        <v>102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1"/>
    </row>
    <row r="2" spans="1:13" ht="14.25" customHeight="1">
      <c r="A2" s="292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4"/>
    </row>
    <row r="3" spans="1:13" ht="15.75">
      <c r="A3" s="196" t="s">
        <v>57</v>
      </c>
      <c r="B3" s="295" t="s">
        <v>113</v>
      </c>
      <c r="C3" s="295"/>
      <c r="D3" s="295"/>
      <c r="E3" s="296"/>
      <c r="F3" s="288" t="s">
        <v>68</v>
      </c>
      <c r="G3" s="288"/>
      <c r="H3" s="288"/>
      <c r="I3" s="288"/>
      <c r="J3" s="288"/>
      <c r="K3" s="288"/>
      <c r="L3" s="288"/>
      <c r="M3" s="269"/>
    </row>
    <row r="4" spans="1:13">
      <c r="A4" s="297" t="s">
        <v>93</v>
      </c>
      <c r="B4" s="297" t="s">
        <v>94</v>
      </c>
      <c r="C4" s="297" t="s">
        <v>69</v>
      </c>
      <c r="D4" s="297" t="s">
        <v>70</v>
      </c>
      <c r="E4" s="297" t="s">
        <v>71</v>
      </c>
      <c r="F4" s="123" t="s">
        <v>88</v>
      </c>
      <c r="G4" s="123" t="s">
        <v>88</v>
      </c>
      <c r="H4" s="123" t="s">
        <v>89</v>
      </c>
      <c r="I4" s="123" t="s">
        <v>92</v>
      </c>
      <c r="J4" s="123" t="s">
        <v>92</v>
      </c>
      <c r="K4" s="123" t="s">
        <v>92</v>
      </c>
      <c r="L4" s="123" t="s">
        <v>92</v>
      </c>
      <c r="M4" s="123" t="s">
        <v>92</v>
      </c>
    </row>
    <row r="5" spans="1:13">
      <c r="A5" s="298"/>
      <c r="B5" s="298"/>
      <c r="C5" s="298"/>
      <c r="D5" s="298"/>
      <c r="E5" s="298"/>
      <c r="F5" s="179">
        <v>2015</v>
      </c>
      <c r="G5" s="179">
        <v>2016</v>
      </c>
      <c r="H5" s="179">
        <v>2017</v>
      </c>
      <c r="I5" s="179">
        <v>2017</v>
      </c>
      <c r="J5" s="192">
        <v>2018</v>
      </c>
      <c r="K5" s="192">
        <v>2019</v>
      </c>
      <c r="L5" s="192">
        <v>2020</v>
      </c>
      <c r="M5" s="192">
        <v>2021</v>
      </c>
    </row>
    <row r="6" spans="1:13">
      <c r="A6" s="121"/>
      <c r="B6" s="121"/>
      <c r="C6" s="124"/>
      <c r="D6" s="121"/>
      <c r="E6" s="121"/>
      <c r="F6" s="129"/>
      <c r="G6" s="132"/>
      <c r="H6" s="125"/>
      <c r="I6" s="125"/>
      <c r="J6" s="125"/>
      <c r="K6" s="125"/>
      <c r="L6" s="125"/>
      <c r="M6" s="125"/>
    </row>
    <row r="7" spans="1:13">
      <c r="A7" s="94"/>
      <c r="B7" s="95"/>
      <c r="C7" s="126"/>
      <c r="D7" s="95"/>
      <c r="E7" s="94"/>
      <c r="F7" s="130"/>
      <c r="G7" s="133"/>
      <c r="H7" s="127"/>
      <c r="I7" s="127"/>
      <c r="J7" s="127"/>
      <c r="K7" s="127"/>
      <c r="L7" s="127"/>
      <c r="M7" s="127"/>
    </row>
    <row r="8" spans="1:13">
      <c r="A8" s="94"/>
      <c r="B8" s="94"/>
      <c r="C8" s="126"/>
      <c r="D8" s="94"/>
      <c r="E8" s="94"/>
      <c r="F8" s="130"/>
      <c r="G8" s="133"/>
      <c r="H8" s="127"/>
      <c r="I8" s="127"/>
      <c r="J8" s="127"/>
      <c r="K8" s="127"/>
      <c r="L8" s="127"/>
      <c r="M8" s="127"/>
    </row>
    <row r="9" spans="1:13">
      <c r="A9" s="94"/>
      <c r="B9" s="94"/>
      <c r="C9" s="126"/>
      <c r="D9" s="94"/>
      <c r="E9" s="94"/>
      <c r="F9" s="130"/>
      <c r="G9" s="133"/>
      <c r="H9" s="127"/>
      <c r="I9" s="127"/>
      <c r="J9" s="127"/>
      <c r="K9" s="127"/>
      <c r="L9" s="127"/>
      <c r="M9" s="127"/>
    </row>
    <row r="10" spans="1:13">
      <c r="A10" s="95"/>
      <c r="B10" s="95"/>
      <c r="C10" s="126"/>
      <c r="D10" s="94"/>
      <c r="E10" s="94"/>
      <c r="F10" s="130"/>
      <c r="G10" s="133"/>
      <c r="H10" s="127"/>
      <c r="I10" s="127"/>
      <c r="J10" s="127"/>
      <c r="K10" s="127"/>
      <c r="L10" s="127"/>
      <c r="M10" s="127"/>
    </row>
    <row r="11" spans="1:13">
      <c r="A11" s="94"/>
      <c r="B11" s="94"/>
      <c r="C11" s="126"/>
      <c r="D11" s="94"/>
      <c r="E11" s="94"/>
      <c r="F11" s="130"/>
      <c r="G11" s="133"/>
      <c r="H11" s="127"/>
      <c r="I11" s="127"/>
      <c r="J11" s="127"/>
      <c r="K11" s="127"/>
      <c r="L11" s="127"/>
      <c r="M11" s="127"/>
    </row>
    <row r="12" spans="1:13">
      <c r="A12" s="94"/>
      <c r="B12" s="94"/>
      <c r="C12" s="126"/>
      <c r="D12" s="94"/>
      <c r="E12" s="94"/>
      <c r="F12" s="130"/>
      <c r="G12" s="133"/>
      <c r="H12" s="127"/>
      <c r="I12" s="127"/>
      <c r="J12" s="127"/>
      <c r="K12" s="127"/>
      <c r="L12" s="127"/>
      <c r="M12" s="127"/>
    </row>
    <row r="13" spans="1:13">
      <c r="A13" s="94"/>
      <c r="B13" s="94"/>
      <c r="C13" s="126"/>
      <c r="D13" s="94"/>
      <c r="E13" s="94"/>
      <c r="F13" s="130"/>
      <c r="G13" s="133"/>
      <c r="H13" s="127"/>
      <c r="I13" s="127"/>
      <c r="J13" s="127"/>
      <c r="K13" s="127"/>
      <c r="L13" s="127"/>
      <c r="M13" s="127"/>
    </row>
    <row r="14" spans="1:13">
      <c r="A14" s="94"/>
      <c r="B14" s="94"/>
      <c r="C14" s="126"/>
      <c r="D14" s="94"/>
      <c r="E14" s="94"/>
      <c r="F14" s="130"/>
      <c r="G14" s="133"/>
      <c r="H14" s="127"/>
      <c r="I14" s="127"/>
      <c r="J14" s="127"/>
      <c r="K14" s="127"/>
      <c r="L14" s="127"/>
      <c r="M14" s="127"/>
    </row>
    <row r="15" spans="1:13">
      <c r="A15" s="94"/>
      <c r="B15" s="94"/>
      <c r="C15" s="126"/>
      <c r="D15" s="94"/>
      <c r="E15" s="94"/>
      <c r="F15" s="130"/>
      <c r="G15" s="133"/>
      <c r="H15" s="127"/>
      <c r="I15" s="127"/>
      <c r="J15" s="127"/>
      <c r="K15" s="127"/>
      <c r="L15" s="127"/>
      <c r="M15" s="127"/>
    </row>
    <row r="16" spans="1:13">
      <c r="A16" s="94"/>
      <c r="B16" s="94"/>
      <c r="C16" s="94"/>
      <c r="D16" s="94"/>
      <c r="E16" s="94"/>
      <c r="F16" s="130"/>
      <c r="G16" s="133"/>
      <c r="H16" s="127"/>
      <c r="I16" s="127"/>
      <c r="J16" s="127"/>
      <c r="K16" s="127"/>
      <c r="L16" s="127"/>
      <c r="M16" s="127"/>
    </row>
    <row r="17" spans="1:13">
      <c r="A17" s="94"/>
      <c r="B17" s="94"/>
      <c r="C17" s="94"/>
      <c r="D17" s="94"/>
      <c r="E17" s="94"/>
      <c r="F17" s="130"/>
      <c r="G17" s="133"/>
      <c r="H17" s="127"/>
      <c r="I17" s="127"/>
      <c r="J17" s="127"/>
      <c r="K17" s="127"/>
      <c r="L17" s="127"/>
      <c r="M17" s="127"/>
    </row>
    <row r="18" spans="1:13">
      <c r="A18" s="94"/>
      <c r="B18" s="94"/>
      <c r="C18" s="94"/>
      <c r="D18" s="94"/>
      <c r="E18" s="94"/>
      <c r="F18" s="130"/>
      <c r="G18" s="133"/>
      <c r="H18" s="127"/>
      <c r="I18" s="127"/>
      <c r="J18" s="127"/>
      <c r="K18" s="127"/>
      <c r="L18" s="127"/>
      <c r="M18" s="127"/>
    </row>
    <row r="19" spans="1:13">
      <c r="A19" s="94"/>
      <c r="B19" s="94"/>
      <c r="C19" s="94"/>
      <c r="D19" s="94"/>
      <c r="E19" s="94"/>
      <c r="F19" s="130"/>
      <c r="G19" s="133"/>
      <c r="H19" s="127"/>
      <c r="I19" s="127"/>
      <c r="J19" s="127"/>
      <c r="K19" s="127"/>
      <c r="L19" s="127"/>
      <c r="M19" s="127"/>
    </row>
    <row r="20" spans="1:13" s="72" customFormat="1">
      <c r="A20" s="94"/>
      <c r="B20" s="94"/>
      <c r="C20" s="94"/>
      <c r="D20" s="94"/>
      <c r="E20" s="94"/>
      <c r="F20" s="130"/>
      <c r="G20" s="133"/>
      <c r="H20" s="127"/>
      <c r="I20" s="127"/>
      <c r="J20" s="127"/>
      <c r="K20" s="127"/>
      <c r="L20" s="127"/>
      <c r="M20" s="127"/>
    </row>
    <row r="21" spans="1:13" s="72" customFormat="1">
      <c r="A21" s="94"/>
      <c r="B21" s="94"/>
      <c r="C21" s="94"/>
      <c r="D21" s="94"/>
      <c r="E21" s="94"/>
      <c r="F21" s="130"/>
      <c r="G21" s="133"/>
      <c r="H21" s="127"/>
      <c r="I21" s="127"/>
      <c r="J21" s="127"/>
      <c r="K21" s="127"/>
      <c r="L21" s="127"/>
      <c r="M21" s="127"/>
    </row>
    <row r="22" spans="1:13" s="72" customFormat="1">
      <c r="A22" s="94"/>
      <c r="B22" s="94"/>
      <c r="C22" s="94"/>
      <c r="D22" s="94"/>
      <c r="E22" s="94"/>
      <c r="F22" s="130"/>
      <c r="G22" s="133"/>
      <c r="H22" s="127"/>
      <c r="I22" s="127"/>
      <c r="J22" s="127"/>
      <c r="K22" s="127"/>
      <c r="L22" s="127"/>
      <c r="M22" s="127"/>
    </row>
    <row r="23" spans="1:13" s="72" customFormat="1">
      <c r="A23" s="94"/>
      <c r="B23" s="94"/>
      <c r="C23" s="94"/>
      <c r="D23" s="94"/>
      <c r="E23" s="94"/>
      <c r="F23" s="130"/>
      <c r="G23" s="133"/>
      <c r="H23" s="127"/>
      <c r="I23" s="127"/>
      <c r="J23" s="127"/>
      <c r="K23" s="127"/>
      <c r="L23" s="127"/>
      <c r="M23" s="127"/>
    </row>
    <row r="24" spans="1:13" s="72" customFormat="1">
      <c r="A24" s="94"/>
      <c r="B24" s="94"/>
      <c r="C24" s="94"/>
      <c r="D24" s="94"/>
      <c r="E24" s="94"/>
      <c r="F24" s="130"/>
      <c r="G24" s="133"/>
      <c r="H24" s="127"/>
      <c r="I24" s="127"/>
      <c r="J24" s="127"/>
      <c r="K24" s="127"/>
      <c r="L24" s="127"/>
      <c r="M24" s="127"/>
    </row>
    <row r="25" spans="1:13" s="72" customFormat="1">
      <c r="A25" s="94"/>
      <c r="B25" s="94"/>
      <c r="C25" s="94"/>
      <c r="D25" s="94"/>
      <c r="E25" s="94"/>
      <c r="F25" s="130"/>
      <c r="G25" s="133"/>
      <c r="H25" s="127"/>
      <c r="I25" s="127"/>
      <c r="J25" s="127"/>
      <c r="K25" s="127"/>
      <c r="L25" s="127"/>
      <c r="M25" s="127"/>
    </row>
    <row r="26" spans="1:13" s="72" customFormat="1">
      <c r="A26" s="94"/>
      <c r="B26" s="94"/>
      <c r="C26" s="94"/>
      <c r="D26" s="94"/>
      <c r="E26" s="94"/>
      <c r="F26" s="130"/>
      <c r="G26" s="133"/>
      <c r="H26" s="127"/>
      <c r="I26" s="127"/>
      <c r="J26" s="127"/>
      <c r="K26" s="127"/>
      <c r="L26" s="127"/>
      <c r="M26" s="127"/>
    </row>
    <row r="27" spans="1:13" s="72" customFormat="1">
      <c r="A27" s="94"/>
      <c r="B27" s="94"/>
      <c r="C27" s="94"/>
      <c r="D27" s="94"/>
      <c r="E27" s="94"/>
      <c r="F27" s="130"/>
      <c r="G27" s="133"/>
      <c r="H27" s="127"/>
      <c r="I27" s="127"/>
      <c r="J27" s="127"/>
      <c r="K27" s="127"/>
      <c r="L27" s="127"/>
      <c r="M27" s="127"/>
    </row>
    <row r="28" spans="1:13" s="72" customFormat="1">
      <c r="A28" s="94"/>
      <c r="B28" s="94"/>
      <c r="C28" s="94"/>
      <c r="D28" s="94"/>
      <c r="E28" s="94"/>
      <c r="F28" s="130"/>
      <c r="G28" s="133"/>
      <c r="H28" s="127"/>
      <c r="I28" s="127"/>
      <c r="J28" s="127"/>
      <c r="K28" s="127"/>
      <c r="L28" s="127"/>
      <c r="M28" s="127"/>
    </row>
    <row r="29" spans="1:13" s="72" customFormat="1">
      <c r="A29" s="94"/>
      <c r="B29" s="94"/>
      <c r="C29" s="94"/>
      <c r="D29" s="94"/>
      <c r="E29" s="94"/>
      <c r="F29" s="130"/>
      <c r="G29" s="133"/>
      <c r="H29" s="127"/>
      <c r="I29" s="127"/>
      <c r="J29" s="127"/>
      <c r="K29" s="127"/>
      <c r="L29" s="127"/>
      <c r="M29" s="127"/>
    </row>
    <row r="30" spans="1:13">
      <c r="A30" s="94"/>
      <c r="B30" s="94"/>
      <c r="C30" s="94"/>
      <c r="D30" s="94"/>
      <c r="E30" s="94"/>
      <c r="F30" s="130"/>
      <c r="G30" s="133"/>
      <c r="H30" s="127"/>
      <c r="I30" s="127"/>
      <c r="J30" s="127"/>
      <c r="K30" s="127"/>
      <c r="L30" s="127"/>
      <c r="M30" s="127"/>
    </row>
    <row r="31" spans="1:13">
      <c r="A31" s="94"/>
      <c r="B31" s="94"/>
      <c r="C31" s="94"/>
      <c r="D31" s="94"/>
      <c r="E31" s="94"/>
      <c r="F31" s="130"/>
      <c r="G31" s="133"/>
      <c r="H31" s="127"/>
      <c r="I31" s="127"/>
      <c r="J31" s="127"/>
      <c r="K31" s="127"/>
      <c r="L31" s="127"/>
      <c r="M31" s="127"/>
    </row>
    <row r="32" spans="1:13">
      <c r="A32" s="94"/>
      <c r="B32" s="94"/>
      <c r="C32" s="94"/>
      <c r="D32" s="94"/>
      <c r="E32" s="94"/>
      <c r="F32" s="130"/>
      <c r="G32" s="133"/>
      <c r="H32" s="127"/>
      <c r="I32" s="127"/>
      <c r="J32" s="127"/>
      <c r="K32" s="127"/>
      <c r="L32" s="127"/>
      <c r="M32" s="127"/>
    </row>
    <row r="33" spans="1:13">
      <c r="A33" s="122"/>
      <c r="B33" s="122"/>
      <c r="C33" s="122"/>
      <c r="D33" s="122"/>
      <c r="E33" s="122"/>
      <c r="F33" s="131"/>
      <c r="G33" s="116"/>
      <c r="H33" s="128"/>
      <c r="I33" s="128"/>
      <c r="J33" s="128"/>
      <c r="K33" s="128"/>
      <c r="L33" s="128"/>
      <c r="M33" s="128"/>
    </row>
    <row r="41" spans="1:13">
      <c r="A41" s="117"/>
    </row>
    <row r="42" spans="1:13">
      <c r="A42" s="117"/>
    </row>
    <row r="43" spans="1:13">
      <c r="A43" s="117"/>
    </row>
    <row r="44" spans="1:13">
      <c r="A44" s="117"/>
    </row>
    <row r="45" spans="1:13">
      <c r="A45" s="117"/>
    </row>
    <row r="46" spans="1:13" ht="19.5" customHeight="1">
      <c r="A46" s="117"/>
    </row>
    <row r="47" spans="1:13">
      <c r="A47" s="117"/>
    </row>
    <row r="48" spans="1:13">
      <c r="A48" s="85"/>
      <c r="B48" s="85"/>
    </row>
    <row r="49" spans="1:1">
      <c r="A49" s="117"/>
    </row>
    <row r="50" spans="1:1">
      <c r="A50" s="117"/>
    </row>
    <row r="51" spans="1:1">
      <c r="A51" s="117"/>
    </row>
    <row r="52" spans="1:1">
      <c r="A52" s="117"/>
    </row>
    <row r="53" spans="1:1">
      <c r="A53" s="117"/>
    </row>
    <row r="54" spans="1:1">
      <c r="A54" s="117"/>
    </row>
  </sheetData>
  <mergeCells count="8">
    <mergeCell ref="F3:M3"/>
    <mergeCell ref="A1:M2"/>
    <mergeCell ref="B3:E3"/>
    <mergeCell ref="A4:A5"/>
    <mergeCell ref="B4:B5"/>
    <mergeCell ref="C4:C5"/>
    <mergeCell ref="D4:D5"/>
    <mergeCell ref="E4:E5"/>
  </mergeCells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>
    <oddHeader>&amp;L&amp;"Arial,Fett"&amp;12Wirtschaftsplan
für sonstige Sondervermögen&amp;RAlle Angaben in T€, sofern nicht anders angegeben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Layout" topLeftCell="A4" zoomScaleNormal="100" workbookViewId="0">
      <selection activeCell="E25" sqref="E25"/>
    </sheetView>
  </sheetViews>
  <sheetFormatPr baseColWidth="10" defaultColWidth="9.140625" defaultRowHeight="14.25"/>
  <cols>
    <col min="1" max="2" width="33" style="155" customWidth="1"/>
    <col min="3" max="10" width="12.5703125" style="155" customWidth="1"/>
    <col min="11" max="16384" width="9.140625" style="155"/>
  </cols>
  <sheetData>
    <row r="1" spans="1:10" ht="18">
      <c r="A1" s="154" t="s">
        <v>87</v>
      </c>
    </row>
    <row r="2" spans="1:10" ht="18">
      <c r="A2" s="156" t="s">
        <v>113</v>
      </c>
    </row>
    <row r="3" spans="1:10">
      <c r="A3" s="157"/>
    </row>
    <row r="4" spans="1:10" ht="18">
      <c r="A4" s="156"/>
      <c r="G4" s="189"/>
      <c r="H4" s="189"/>
      <c r="I4" s="189"/>
      <c r="J4" s="189"/>
    </row>
    <row r="5" spans="1:10">
      <c r="A5" s="190" t="s">
        <v>75</v>
      </c>
      <c r="B5" s="190" t="s">
        <v>103</v>
      </c>
      <c r="C5" s="176" t="s">
        <v>88</v>
      </c>
      <c r="D5" s="176" t="s">
        <v>88</v>
      </c>
      <c r="E5" s="176" t="s">
        <v>89</v>
      </c>
      <c r="F5" s="176" t="s">
        <v>90</v>
      </c>
      <c r="G5" s="190" t="s">
        <v>92</v>
      </c>
      <c r="H5" s="190" t="s">
        <v>92</v>
      </c>
      <c r="I5" s="190" t="s">
        <v>92</v>
      </c>
      <c r="J5" s="190" t="s">
        <v>92</v>
      </c>
    </row>
    <row r="6" spans="1:10">
      <c r="A6" s="191"/>
      <c r="B6" s="191"/>
      <c r="C6" s="179">
        <v>2015</v>
      </c>
      <c r="D6" s="179">
        <v>2016</v>
      </c>
      <c r="E6" s="179">
        <v>2017</v>
      </c>
      <c r="F6" s="179">
        <v>2017</v>
      </c>
      <c r="G6" s="192">
        <v>2018</v>
      </c>
      <c r="H6" s="192">
        <v>2019</v>
      </c>
      <c r="I6" s="192">
        <v>2020</v>
      </c>
      <c r="J6" s="192">
        <v>2021</v>
      </c>
    </row>
    <row r="7" spans="1:10">
      <c r="A7" s="158"/>
      <c r="B7" s="158"/>
      <c r="C7" s="158"/>
      <c r="D7" s="158"/>
      <c r="E7" s="158"/>
      <c r="F7" s="158"/>
      <c r="G7" s="158"/>
      <c r="H7" s="158"/>
      <c r="I7" s="158"/>
      <c r="J7" s="159"/>
    </row>
    <row r="8" spans="1:10" ht="25.5">
      <c r="A8" s="160" t="s">
        <v>76</v>
      </c>
      <c r="B8" s="161"/>
      <c r="C8" s="193"/>
      <c r="D8" s="193"/>
      <c r="E8" s="193"/>
      <c r="F8" s="193"/>
      <c r="G8" s="158"/>
      <c r="H8" s="158"/>
      <c r="I8" s="158"/>
      <c r="J8" s="162"/>
    </row>
    <row r="9" spans="1:10" ht="46.5" customHeight="1">
      <c r="A9" s="163" t="s">
        <v>77</v>
      </c>
      <c r="B9" s="164"/>
      <c r="C9" s="164"/>
      <c r="D9" s="164"/>
      <c r="E9" s="164"/>
      <c r="F9" s="164"/>
      <c r="G9" s="165"/>
      <c r="H9" s="165"/>
      <c r="I9" s="165"/>
      <c r="J9" s="162"/>
    </row>
    <row r="10" spans="1:10">
      <c r="A10" s="166" t="s">
        <v>22</v>
      </c>
      <c r="B10" s="164"/>
      <c r="C10" s="164"/>
      <c r="D10" s="164"/>
      <c r="E10" s="164"/>
      <c r="F10" s="164"/>
      <c r="G10" s="165"/>
      <c r="H10" s="165"/>
      <c r="I10" s="165"/>
      <c r="J10" s="162"/>
    </row>
    <row r="11" spans="1:10">
      <c r="A11" s="167" t="s">
        <v>22</v>
      </c>
      <c r="B11" s="161"/>
      <c r="C11" s="161"/>
      <c r="D11" s="161"/>
      <c r="E11" s="161"/>
      <c r="F11" s="161"/>
      <c r="G11" s="165"/>
      <c r="H11" s="165"/>
      <c r="I11" s="165"/>
      <c r="J11" s="162"/>
    </row>
    <row r="12" spans="1:10">
      <c r="A12" s="166" t="s">
        <v>22</v>
      </c>
      <c r="B12" s="164"/>
      <c r="C12" s="164"/>
      <c r="D12" s="164"/>
      <c r="E12" s="164"/>
      <c r="F12" s="164"/>
      <c r="G12" s="165"/>
      <c r="H12" s="165"/>
      <c r="I12" s="165"/>
      <c r="J12" s="162"/>
    </row>
    <row r="13" spans="1:10">
      <c r="A13" s="173" t="s">
        <v>78</v>
      </c>
      <c r="B13" s="174">
        <f>SUM(B10:B12)</f>
        <v>0</v>
      </c>
      <c r="C13" s="174">
        <f t="shared" ref="C13:F13" si="0">SUM(C10:C12)</f>
        <v>0</v>
      </c>
      <c r="D13" s="174">
        <f t="shared" si="0"/>
        <v>0</v>
      </c>
      <c r="E13" s="174">
        <f t="shared" si="0"/>
        <v>0</v>
      </c>
      <c r="F13" s="174">
        <f t="shared" si="0"/>
        <v>0</v>
      </c>
      <c r="G13" s="174">
        <f t="shared" ref="G13:J13" si="1">SUM(G10:G12)</f>
        <v>0</v>
      </c>
      <c r="H13" s="174">
        <f t="shared" si="1"/>
        <v>0</v>
      </c>
      <c r="I13" s="174">
        <f t="shared" si="1"/>
        <v>0</v>
      </c>
      <c r="J13" s="174">
        <f t="shared" si="1"/>
        <v>0</v>
      </c>
    </row>
    <row r="14" spans="1:10">
      <c r="A14" s="168"/>
      <c r="B14" s="164"/>
      <c r="C14" s="164"/>
      <c r="D14" s="164"/>
      <c r="E14" s="164"/>
      <c r="F14" s="164"/>
      <c r="G14" s="165"/>
      <c r="H14" s="165"/>
      <c r="I14" s="165"/>
      <c r="J14" s="162"/>
    </row>
    <row r="15" spans="1:10" ht="15.75" customHeight="1">
      <c r="A15" s="169" t="s">
        <v>79</v>
      </c>
      <c r="B15" s="164"/>
      <c r="C15" s="164"/>
      <c r="D15" s="164"/>
      <c r="E15" s="164"/>
      <c r="F15" s="164"/>
      <c r="G15" s="165"/>
      <c r="H15" s="165"/>
      <c r="I15" s="165"/>
      <c r="J15" s="162"/>
    </row>
    <row r="16" spans="1:10">
      <c r="A16" s="170" t="s">
        <v>80</v>
      </c>
      <c r="B16" s="164"/>
      <c r="C16" s="164"/>
      <c r="D16" s="164"/>
      <c r="E16" s="164"/>
      <c r="F16" s="164"/>
      <c r="G16" s="165"/>
      <c r="H16" s="165"/>
      <c r="I16" s="165"/>
      <c r="J16" s="162"/>
    </row>
    <row r="17" spans="1:10">
      <c r="A17" s="170" t="s">
        <v>81</v>
      </c>
      <c r="B17" s="165"/>
      <c r="C17" s="165"/>
      <c r="D17" s="165"/>
      <c r="E17" s="165"/>
      <c r="F17" s="165"/>
      <c r="G17" s="165"/>
      <c r="H17" s="165"/>
      <c r="I17" s="165"/>
      <c r="J17" s="162"/>
    </row>
    <row r="18" spans="1:10">
      <c r="A18" s="170" t="s">
        <v>82</v>
      </c>
      <c r="B18" s="165"/>
      <c r="C18" s="165"/>
      <c r="D18" s="165"/>
      <c r="E18" s="165"/>
      <c r="F18" s="165"/>
      <c r="G18" s="165"/>
      <c r="H18" s="165"/>
      <c r="I18" s="165"/>
      <c r="J18" s="162"/>
    </row>
    <row r="19" spans="1:10">
      <c r="A19" s="170" t="s">
        <v>22</v>
      </c>
      <c r="B19" s="165"/>
      <c r="C19" s="165"/>
      <c r="D19" s="165"/>
      <c r="E19" s="165"/>
      <c r="F19" s="165"/>
      <c r="G19" s="165"/>
      <c r="H19" s="165"/>
      <c r="I19" s="165"/>
      <c r="J19" s="162"/>
    </row>
    <row r="20" spans="1:10">
      <c r="A20" s="173" t="s">
        <v>78</v>
      </c>
      <c r="B20" s="175">
        <f>SUM(B16:B19)</f>
        <v>0</v>
      </c>
      <c r="C20" s="175">
        <f t="shared" ref="C20:F20" si="2">SUM(C16:C19)</f>
        <v>0</v>
      </c>
      <c r="D20" s="175">
        <f t="shared" si="2"/>
        <v>0</v>
      </c>
      <c r="E20" s="175">
        <f t="shared" si="2"/>
        <v>0</v>
      </c>
      <c r="F20" s="175">
        <f t="shared" si="2"/>
        <v>0</v>
      </c>
      <c r="G20" s="175">
        <f t="shared" ref="G20:J20" si="3">SUM(G16:G19)</f>
        <v>0</v>
      </c>
      <c r="H20" s="175">
        <f t="shared" si="3"/>
        <v>0</v>
      </c>
      <c r="I20" s="175">
        <f t="shared" si="3"/>
        <v>0</v>
      </c>
      <c r="J20" s="175">
        <f t="shared" si="3"/>
        <v>0</v>
      </c>
    </row>
    <row r="21" spans="1:10">
      <c r="A21" s="168"/>
      <c r="B21" s="165"/>
      <c r="C21" s="165"/>
      <c r="D21" s="165"/>
      <c r="E21" s="165"/>
      <c r="F21" s="165"/>
      <c r="G21" s="165"/>
      <c r="H21" s="165"/>
      <c r="I21" s="165"/>
      <c r="J21" s="162"/>
    </row>
    <row r="22" spans="1:10">
      <c r="A22" s="173" t="s">
        <v>83</v>
      </c>
      <c r="B22" s="175">
        <f>B20+B13</f>
        <v>0</v>
      </c>
      <c r="C22" s="175">
        <f t="shared" ref="C22:F22" si="4">C20+C13</f>
        <v>0</v>
      </c>
      <c r="D22" s="175">
        <f t="shared" si="4"/>
        <v>0</v>
      </c>
      <c r="E22" s="175">
        <f t="shared" si="4"/>
        <v>0</v>
      </c>
      <c r="F22" s="175">
        <f t="shared" si="4"/>
        <v>0</v>
      </c>
      <c r="G22" s="175">
        <f t="shared" ref="G22:J22" si="5">G20+G13</f>
        <v>0</v>
      </c>
      <c r="H22" s="175">
        <f t="shared" si="5"/>
        <v>0</v>
      </c>
      <c r="I22" s="175">
        <f t="shared" si="5"/>
        <v>0</v>
      </c>
      <c r="J22" s="175">
        <f t="shared" si="5"/>
        <v>0</v>
      </c>
    </row>
    <row r="23" spans="1:10">
      <c r="A23" s="168"/>
      <c r="B23" s="165"/>
      <c r="C23" s="165"/>
      <c r="D23" s="165"/>
      <c r="E23" s="165"/>
      <c r="F23" s="165"/>
      <c r="G23" s="165"/>
      <c r="H23" s="165"/>
      <c r="I23" s="165"/>
      <c r="J23" s="162"/>
    </row>
    <row r="24" spans="1:10">
      <c r="A24" s="169" t="s">
        <v>84</v>
      </c>
      <c r="B24" s="165"/>
      <c r="C24" s="165"/>
      <c r="D24" s="165"/>
      <c r="E24" s="165"/>
      <c r="F24" s="165"/>
      <c r="G24" s="165"/>
      <c r="H24" s="165"/>
      <c r="I24" s="165"/>
      <c r="J24" s="162"/>
    </row>
    <row r="25" spans="1:10">
      <c r="A25" s="170" t="s">
        <v>116</v>
      </c>
      <c r="B25" s="165"/>
      <c r="C25" s="165"/>
      <c r="D25" s="165"/>
      <c r="E25" s="165"/>
      <c r="F25" s="165"/>
      <c r="G25" s="165"/>
      <c r="H25" s="165"/>
      <c r="I25" s="165"/>
      <c r="J25" s="162"/>
    </row>
    <row r="26" spans="1:10">
      <c r="A26" s="170" t="s">
        <v>119</v>
      </c>
      <c r="B26" s="165"/>
      <c r="C26" s="165"/>
      <c r="D26" s="165"/>
      <c r="E26" s="165"/>
      <c r="F26" s="165"/>
      <c r="G26" s="165"/>
      <c r="H26" s="165"/>
      <c r="I26" s="165"/>
      <c r="J26" s="162"/>
    </row>
    <row r="27" spans="1:10">
      <c r="A27" s="207" t="s">
        <v>117</v>
      </c>
      <c r="B27" s="165" t="s">
        <v>118</v>
      </c>
      <c r="C27" s="162">
        <v>678.74199999999996</v>
      </c>
      <c r="D27" s="204">
        <v>735.94799999999998</v>
      </c>
      <c r="E27" s="165">
        <v>708</v>
      </c>
      <c r="F27" s="165">
        <v>882</v>
      </c>
      <c r="G27" s="204">
        <v>718.62</v>
      </c>
      <c r="H27" s="162">
        <v>729.399</v>
      </c>
      <c r="I27" s="204">
        <v>740.34</v>
      </c>
      <c r="J27" s="162">
        <v>751.44500000000005</v>
      </c>
    </row>
    <row r="28" spans="1:10">
      <c r="A28" s="173" t="s">
        <v>85</v>
      </c>
      <c r="B28" s="175">
        <f>SUM(B25:B27)</f>
        <v>0</v>
      </c>
      <c r="C28" s="203">
        <f t="shared" ref="C28:F28" si="6">SUM(C25:C27)</f>
        <v>678.74199999999996</v>
      </c>
      <c r="D28" s="203">
        <f t="shared" si="6"/>
        <v>735.94799999999998</v>
      </c>
      <c r="E28" s="175">
        <f t="shared" si="6"/>
        <v>708</v>
      </c>
      <c r="F28" s="175">
        <f t="shared" si="6"/>
        <v>882</v>
      </c>
      <c r="G28" s="203">
        <f t="shared" ref="G28:J28" si="7">SUM(G25:G27)</f>
        <v>718.62</v>
      </c>
      <c r="H28" s="203">
        <f t="shared" si="7"/>
        <v>729.399</v>
      </c>
      <c r="I28" s="203">
        <f t="shared" si="7"/>
        <v>740.34</v>
      </c>
      <c r="J28" s="203">
        <f t="shared" si="7"/>
        <v>751.44500000000005</v>
      </c>
    </row>
    <row r="29" spans="1:10">
      <c r="A29" s="171" t="s">
        <v>96</v>
      </c>
      <c r="B29" s="171"/>
      <c r="C29" s="171"/>
      <c r="D29" s="171"/>
      <c r="E29" s="171"/>
      <c r="F29" s="171"/>
      <c r="G29" s="208"/>
      <c r="H29" s="208"/>
      <c r="I29" s="208"/>
      <c r="J29" s="208"/>
    </row>
    <row r="30" spans="1:10">
      <c r="A30" s="171" t="s">
        <v>97</v>
      </c>
      <c r="B30" s="171"/>
      <c r="C30" s="171"/>
      <c r="D30" s="171"/>
      <c r="E30" s="171"/>
      <c r="F30" s="171"/>
      <c r="G30" s="208"/>
      <c r="H30" s="208"/>
      <c r="I30" s="208"/>
      <c r="J30" s="208"/>
    </row>
    <row r="31" spans="1:10">
      <c r="A31" s="172"/>
      <c r="B31" s="172"/>
      <c r="C31" s="172"/>
      <c r="D31" s="172"/>
      <c r="E31" s="172"/>
      <c r="F31" s="172"/>
      <c r="G31" s="208"/>
      <c r="H31" s="208"/>
      <c r="I31" s="208"/>
      <c r="J31" s="208"/>
    </row>
    <row r="32" spans="1:10">
      <c r="A32" s="172" t="s">
        <v>86</v>
      </c>
      <c r="B32" s="172"/>
      <c r="C32" s="172"/>
      <c r="D32" s="172"/>
      <c r="E32" s="172"/>
      <c r="F32" s="172"/>
      <c r="G32" s="172"/>
      <c r="H32" s="172"/>
      <c r="I32" s="172"/>
      <c r="J32" s="17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&amp;L&amp;"Arial,Fett"&amp;12Wirtschaftsplan
für sonstige Sondervermögen&amp;RAlle Angaben in T€, sofern nicht anders angegeben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Deckblatt</vt:lpstr>
      <vt:lpstr>Erfolgsplan</vt:lpstr>
      <vt:lpstr>Vermögensplan</vt:lpstr>
      <vt:lpstr>Investitionsplan</vt:lpstr>
      <vt:lpstr>Differenzierung GBE</vt:lpstr>
      <vt:lpstr>Einzelansätze</vt:lpstr>
      <vt:lpstr>Einzelansätze!_ftn1</vt:lpstr>
      <vt:lpstr>Einzelansätze!_ftn2</vt:lpstr>
      <vt:lpstr>'Differenzierung GBE'!Druckbereich</vt:lpstr>
      <vt:lpstr>Einzelansätze!Druckbereich</vt:lpstr>
      <vt:lpstr>Deckblatt!Print_Area</vt:lpstr>
      <vt:lpstr>Erfolgsplan!Print_Area</vt:lpstr>
      <vt:lpstr>Investitionsplan!Print_Area</vt:lpstr>
      <vt:lpstr>Vermögensplan!Print_Area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2018-05-22T14:16:14Z</dcterms:created>
  <dcterms:modified xsi:type="dcterms:W3CDTF">2018-05-22T14:16:17Z</dcterms:modified>
</cp:coreProperties>
</file>